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2 квартал\"/>
    </mc:Choice>
  </mc:AlternateContent>
  <bookViews>
    <workbookView xWindow="0" yWindow="0" windowWidth="24000" windowHeight="9000"/>
  </bookViews>
  <sheets>
    <sheet name="10квФ" sheetId="1" r:id="rId1"/>
  </sheets>
  <definedNames>
    <definedName name="_xlnm._FilterDatabase" localSheetId="0" hidden="1">'10квФ'!$A$18:$V$116</definedName>
    <definedName name="Z_500C2F4F_1743_499A_A051_20565DBF52B2_.wvu.PrintArea" localSheetId="0" hidden="1">'10квФ'!$A$1:$T$20</definedName>
    <definedName name="_xlnm.Print_Area" localSheetId="0">'10квФ'!$A$1:$T$115</definedName>
  </definedNames>
  <calcPr calcId="162913"/>
</workbook>
</file>

<file path=xl/calcChain.xml><?xml version="1.0" encoding="utf-8"?>
<calcChain xmlns="http://schemas.openxmlformats.org/spreadsheetml/2006/main">
  <c r="R100" i="1" l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45" i="1"/>
  <c r="R43" i="1"/>
  <c r="R42" i="1"/>
  <c r="R41" i="1"/>
  <c r="R40" i="1"/>
  <c r="R35" i="1"/>
  <c r="R34" i="1"/>
  <c r="R33" i="1"/>
  <c r="R31" i="1"/>
  <c r="R30" i="1"/>
  <c r="R29" i="1"/>
  <c r="R26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45" i="1"/>
  <c r="Q43" i="1"/>
  <c r="Q42" i="1"/>
  <c r="Q41" i="1"/>
  <c r="Q40" i="1"/>
  <c r="Q35" i="1"/>
  <c r="Q34" i="1"/>
  <c r="Q33" i="1"/>
  <c r="Q31" i="1"/>
  <c r="Q30" i="1"/>
  <c r="Q29" i="1"/>
  <c r="Q26" i="1"/>
  <c r="D101" i="1" l="1"/>
  <c r="D56" i="1"/>
  <c r="D54" i="1"/>
  <c r="D53" i="1" l="1"/>
  <c r="D52" i="1" s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5" i="1"/>
  <c r="H51" i="1"/>
  <c r="H50" i="1"/>
  <c r="R50" i="1" s="1"/>
  <c r="H48" i="1"/>
  <c r="H47" i="1"/>
  <c r="F79" i="1"/>
  <c r="F74" i="1"/>
  <c r="F48" i="1"/>
  <c r="R55" i="1" l="1"/>
  <c r="R48" i="1"/>
  <c r="Q48" i="1"/>
  <c r="R51" i="1"/>
  <c r="R47" i="1"/>
  <c r="R103" i="1"/>
  <c r="R105" i="1"/>
  <c r="R107" i="1"/>
  <c r="R109" i="1"/>
  <c r="R111" i="1"/>
  <c r="R113" i="1"/>
  <c r="R115" i="1"/>
  <c r="R104" i="1"/>
  <c r="R106" i="1"/>
  <c r="R108" i="1"/>
  <c r="R110" i="1"/>
  <c r="R114" i="1"/>
  <c r="R102" i="1"/>
  <c r="R58" i="1"/>
  <c r="R60" i="1"/>
  <c r="R62" i="1"/>
  <c r="R64" i="1"/>
  <c r="R66" i="1"/>
  <c r="R68" i="1"/>
  <c r="R70" i="1"/>
  <c r="R72" i="1"/>
  <c r="R74" i="1"/>
  <c r="Q74" i="1"/>
  <c r="R76" i="1"/>
  <c r="R78" i="1"/>
  <c r="R80" i="1"/>
  <c r="R59" i="1"/>
  <c r="R61" i="1"/>
  <c r="R63" i="1"/>
  <c r="R65" i="1"/>
  <c r="R67" i="1"/>
  <c r="R69" i="1"/>
  <c r="R71" i="1"/>
  <c r="R73" i="1"/>
  <c r="R75" i="1"/>
  <c r="R77" i="1"/>
  <c r="Q79" i="1"/>
  <c r="R79" i="1"/>
  <c r="R57" i="1"/>
  <c r="F114" i="1"/>
  <c r="Q114" i="1" s="1"/>
  <c r="F47" i="1" l="1"/>
  <c r="Q47" i="1" s="1"/>
  <c r="F102" i="1" l="1"/>
  <c r="Q102" i="1" s="1"/>
  <c r="F80" i="1"/>
  <c r="Q80" i="1" s="1"/>
  <c r="F78" i="1"/>
  <c r="Q78" i="1" s="1"/>
  <c r="F77" i="1"/>
  <c r="Q77" i="1" s="1"/>
  <c r="F76" i="1"/>
  <c r="Q76" i="1" s="1"/>
  <c r="F75" i="1"/>
  <c r="Q75" i="1" s="1"/>
  <c r="F73" i="1"/>
  <c r="Q73" i="1" s="1"/>
  <c r="F72" i="1"/>
  <c r="Q72" i="1" s="1"/>
  <c r="F71" i="1"/>
  <c r="Q71" i="1" s="1"/>
  <c r="F70" i="1"/>
  <c r="Q70" i="1" s="1"/>
  <c r="F69" i="1"/>
  <c r="Q69" i="1" s="1"/>
  <c r="F67" i="1"/>
  <c r="Q67" i="1" s="1"/>
  <c r="F64" i="1"/>
  <c r="Q64" i="1" s="1"/>
  <c r="F63" i="1"/>
  <c r="Q63" i="1" s="1"/>
  <c r="F60" i="1"/>
  <c r="Q60" i="1" s="1"/>
  <c r="F58" i="1"/>
  <c r="Q58" i="1" s="1"/>
  <c r="F103" i="1" l="1"/>
  <c r="Q103" i="1" s="1"/>
  <c r="F50" i="1"/>
  <c r="F108" i="1"/>
  <c r="Q108" i="1" s="1"/>
  <c r="F109" i="1"/>
  <c r="Q109" i="1" s="1"/>
  <c r="F110" i="1"/>
  <c r="Q110" i="1" s="1"/>
  <c r="F105" i="1"/>
  <c r="Q105" i="1" s="1"/>
  <c r="F107" i="1"/>
  <c r="Q107" i="1" s="1"/>
  <c r="F115" i="1"/>
  <c r="Q115" i="1" s="1"/>
  <c r="F111" i="1"/>
  <c r="Q111" i="1" s="1"/>
  <c r="F104" i="1"/>
  <c r="Q104" i="1" s="1"/>
  <c r="F66" i="1"/>
  <c r="Q66" i="1" s="1"/>
  <c r="F68" i="1"/>
  <c r="Q68" i="1" s="1"/>
  <c r="F112" i="1"/>
  <c r="Q112" i="1" s="1"/>
  <c r="F113" i="1"/>
  <c r="Q113" i="1" s="1"/>
  <c r="F51" i="1"/>
  <c r="Q51" i="1" s="1"/>
  <c r="F57" i="1"/>
  <c r="Q57" i="1" s="1"/>
  <c r="F61" i="1"/>
  <c r="Q61" i="1" s="1"/>
  <c r="F106" i="1"/>
  <c r="Q106" i="1" s="1"/>
  <c r="F59" i="1"/>
  <c r="Q59" i="1" s="1"/>
  <c r="F65" i="1"/>
  <c r="Q65" i="1" s="1"/>
  <c r="F62" i="1"/>
  <c r="Q62" i="1" s="1"/>
  <c r="F49" i="1" l="1"/>
  <c r="F55" i="1"/>
  <c r="Q55" i="1" s="1"/>
  <c r="Q50" i="1" l="1"/>
  <c r="H49" i="1" l="1"/>
  <c r="H46" i="1" l="1"/>
  <c r="R49" i="1"/>
  <c r="Q49" i="1"/>
  <c r="H44" i="1"/>
  <c r="R112" i="1"/>
  <c r="S56" i="1"/>
  <c r="E56" i="1"/>
  <c r="F56" i="1"/>
  <c r="G56" i="1"/>
  <c r="I56" i="1"/>
  <c r="J56" i="1"/>
  <c r="K56" i="1"/>
  <c r="L56" i="1"/>
  <c r="M56" i="1"/>
  <c r="N56" i="1"/>
  <c r="O56" i="1"/>
  <c r="P56" i="1"/>
  <c r="E46" i="1"/>
  <c r="F46" i="1"/>
  <c r="Q46" i="1" s="1"/>
  <c r="G46" i="1"/>
  <c r="R46" i="1" s="1"/>
  <c r="I46" i="1"/>
  <c r="J46" i="1"/>
  <c r="K46" i="1"/>
  <c r="L46" i="1"/>
  <c r="M46" i="1"/>
  <c r="N46" i="1"/>
  <c r="O46" i="1"/>
  <c r="P46" i="1"/>
  <c r="S46" i="1"/>
  <c r="D46" i="1"/>
  <c r="H56" i="1" l="1"/>
  <c r="R56" i="1" l="1"/>
  <c r="Q56" i="1"/>
  <c r="E101" i="1"/>
  <c r="E25" i="1" s="1"/>
  <c r="F101" i="1"/>
  <c r="F25" i="1" s="1"/>
  <c r="G101" i="1"/>
  <c r="G25" i="1" s="1"/>
  <c r="H101" i="1"/>
  <c r="I101" i="1"/>
  <c r="I25" i="1" s="1"/>
  <c r="J101" i="1"/>
  <c r="J25" i="1" s="1"/>
  <c r="K101" i="1"/>
  <c r="K25" i="1" s="1"/>
  <c r="L101" i="1"/>
  <c r="L25" i="1" s="1"/>
  <c r="M101" i="1"/>
  <c r="M25" i="1" s="1"/>
  <c r="N101" i="1"/>
  <c r="N25" i="1" s="1"/>
  <c r="O101" i="1"/>
  <c r="O25" i="1" s="1"/>
  <c r="P101" i="1"/>
  <c r="P25" i="1" s="1"/>
  <c r="D25" i="1"/>
  <c r="P23" i="1"/>
  <c r="O23" i="1"/>
  <c r="N23" i="1"/>
  <c r="M23" i="1"/>
  <c r="L23" i="1"/>
  <c r="K23" i="1"/>
  <c r="J23" i="1"/>
  <c r="I23" i="1"/>
  <c r="H23" i="1"/>
  <c r="G23" i="1"/>
  <c r="F23" i="1"/>
  <c r="Q23" i="1" s="1"/>
  <c r="E23" i="1"/>
  <c r="D23" i="1"/>
  <c r="E54" i="1"/>
  <c r="F54" i="1"/>
  <c r="G54" i="1"/>
  <c r="H54" i="1"/>
  <c r="I54" i="1"/>
  <c r="J54" i="1"/>
  <c r="K54" i="1"/>
  <c r="L54" i="1"/>
  <c r="M54" i="1"/>
  <c r="N54" i="1"/>
  <c r="O54" i="1"/>
  <c r="P54" i="1"/>
  <c r="E44" i="1"/>
  <c r="F44" i="1"/>
  <c r="Q44" i="1" s="1"/>
  <c r="G44" i="1"/>
  <c r="R44" i="1" s="1"/>
  <c r="I44" i="1"/>
  <c r="J44" i="1"/>
  <c r="K44" i="1"/>
  <c r="L44" i="1"/>
  <c r="M44" i="1"/>
  <c r="N44" i="1"/>
  <c r="O44" i="1"/>
  <c r="P44" i="1"/>
  <c r="D44" i="1"/>
  <c r="E39" i="1"/>
  <c r="E38" i="1" s="1"/>
  <c r="E37" i="1" s="1"/>
  <c r="E36" i="1" s="1"/>
  <c r="F39" i="1"/>
  <c r="G39" i="1"/>
  <c r="H39" i="1"/>
  <c r="H38" i="1" s="1"/>
  <c r="H37" i="1" s="1"/>
  <c r="H36" i="1" s="1"/>
  <c r="I39" i="1"/>
  <c r="I38" i="1" s="1"/>
  <c r="I37" i="1" s="1"/>
  <c r="I36" i="1" s="1"/>
  <c r="J39" i="1"/>
  <c r="J38" i="1" s="1"/>
  <c r="J37" i="1" s="1"/>
  <c r="J36" i="1" s="1"/>
  <c r="K39" i="1"/>
  <c r="K38" i="1" s="1"/>
  <c r="K37" i="1" s="1"/>
  <c r="K36" i="1" s="1"/>
  <c r="L39" i="1"/>
  <c r="L38" i="1" s="1"/>
  <c r="L37" i="1" s="1"/>
  <c r="L36" i="1" s="1"/>
  <c r="M39" i="1"/>
  <c r="M38" i="1" s="1"/>
  <c r="M37" i="1" s="1"/>
  <c r="M36" i="1" s="1"/>
  <c r="N39" i="1"/>
  <c r="N38" i="1" s="1"/>
  <c r="N37" i="1" s="1"/>
  <c r="N36" i="1" s="1"/>
  <c r="O39" i="1"/>
  <c r="O38" i="1" s="1"/>
  <c r="O37" i="1" s="1"/>
  <c r="O36" i="1" s="1"/>
  <c r="P39" i="1"/>
  <c r="P38" i="1" s="1"/>
  <c r="P37" i="1" s="1"/>
  <c r="P36" i="1" s="1"/>
  <c r="D39" i="1"/>
  <c r="D38" i="1" s="1"/>
  <c r="D37" i="1" s="1"/>
  <c r="D36" i="1" s="1"/>
  <c r="D35" i="1" s="1"/>
  <c r="E32" i="1"/>
  <c r="F32" i="1"/>
  <c r="G32" i="1"/>
  <c r="R32" i="1" s="1"/>
  <c r="H32" i="1"/>
  <c r="I32" i="1"/>
  <c r="J32" i="1"/>
  <c r="K32" i="1"/>
  <c r="L32" i="1"/>
  <c r="M32" i="1"/>
  <c r="N32" i="1"/>
  <c r="O32" i="1"/>
  <c r="P32" i="1"/>
  <c r="D32" i="1"/>
  <c r="D28" i="1"/>
  <c r="E28" i="1"/>
  <c r="F28" i="1"/>
  <c r="G28" i="1"/>
  <c r="R28" i="1" s="1"/>
  <c r="H28" i="1"/>
  <c r="H27" i="1" s="1"/>
  <c r="I28" i="1"/>
  <c r="J28" i="1"/>
  <c r="K28" i="1"/>
  <c r="L28" i="1"/>
  <c r="M28" i="1"/>
  <c r="N28" i="1"/>
  <c r="O28" i="1"/>
  <c r="P28" i="1"/>
  <c r="E24" i="1"/>
  <c r="F24" i="1"/>
  <c r="G24" i="1"/>
  <c r="R24" i="1" s="1"/>
  <c r="H24" i="1"/>
  <c r="I24" i="1"/>
  <c r="J24" i="1"/>
  <c r="K24" i="1"/>
  <c r="L24" i="1"/>
  <c r="M24" i="1"/>
  <c r="N24" i="1"/>
  <c r="O24" i="1"/>
  <c r="P24" i="1"/>
  <c r="D24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Q22" i="1" l="1"/>
  <c r="F38" i="1"/>
  <c r="Q39" i="1"/>
  <c r="R22" i="1"/>
  <c r="Q24" i="1"/>
  <c r="Q28" i="1"/>
  <c r="Q32" i="1"/>
  <c r="G38" i="1"/>
  <c r="R39" i="1"/>
  <c r="R23" i="1"/>
  <c r="Q54" i="1"/>
  <c r="R54" i="1"/>
  <c r="H20" i="1"/>
  <c r="H25" i="1"/>
  <c r="R101" i="1"/>
  <c r="Q101" i="1"/>
  <c r="N53" i="1"/>
  <c r="N52" i="1" s="1"/>
  <c r="N21" i="1" s="1"/>
  <c r="G53" i="1"/>
  <c r="G52" i="1" s="1"/>
  <c r="G21" i="1" s="1"/>
  <c r="H53" i="1"/>
  <c r="O27" i="1"/>
  <c r="O20" i="1" s="1"/>
  <c r="M53" i="1"/>
  <c r="M52" i="1" s="1"/>
  <c r="M21" i="1" s="1"/>
  <c r="I53" i="1"/>
  <c r="I52" i="1" s="1"/>
  <c r="I21" i="1" s="1"/>
  <c r="I27" i="1"/>
  <c r="I20" i="1" s="1"/>
  <c r="O53" i="1"/>
  <c r="O52" i="1" s="1"/>
  <c r="O21" i="1" s="1"/>
  <c r="K53" i="1"/>
  <c r="K52" i="1" s="1"/>
  <c r="K21" i="1" s="1"/>
  <c r="J53" i="1"/>
  <c r="J52" i="1" s="1"/>
  <c r="J21" i="1" s="1"/>
  <c r="F53" i="1"/>
  <c r="F52" i="1" s="1"/>
  <c r="F21" i="1" s="1"/>
  <c r="D21" i="1"/>
  <c r="E53" i="1"/>
  <c r="E52" i="1" s="1"/>
  <c r="E21" i="1" s="1"/>
  <c r="P53" i="1"/>
  <c r="P52" i="1" s="1"/>
  <c r="P21" i="1" s="1"/>
  <c r="L53" i="1"/>
  <c r="L52" i="1" s="1"/>
  <c r="L21" i="1" s="1"/>
  <c r="E27" i="1"/>
  <c r="E20" i="1" s="1"/>
  <c r="J27" i="1"/>
  <c r="J20" i="1" s="1"/>
  <c r="M27" i="1"/>
  <c r="M20" i="1" s="1"/>
  <c r="N27" i="1"/>
  <c r="N20" i="1" s="1"/>
  <c r="F27" i="1"/>
  <c r="F20" i="1" s="1"/>
  <c r="K27" i="1"/>
  <c r="K20" i="1" s="1"/>
  <c r="G27" i="1"/>
  <c r="G20" i="1" s="1"/>
  <c r="P27" i="1"/>
  <c r="P20" i="1" s="1"/>
  <c r="L27" i="1"/>
  <c r="L20" i="1" s="1"/>
  <c r="D27" i="1"/>
  <c r="D20" i="1" s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Q27" i="1" l="1"/>
  <c r="G37" i="1"/>
  <c r="R38" i="1"/>
  <c r="F37" i="1"/>
  <c r="Q38" i="1"/>
  <c r="R27" i="1"/>
  <c r="R20" i="1"/>
  <c r="Q20" i="1"/>
  <c r="R25" i="1"/>
  <c r="Q25" i="1"/>
  <c r="H52" i="1"/>
  <c r="Q53" i="1"/>
  <c r="R53" i="1"/>
  <c r="J19" i="1"/>
  <c r="E19" i="1"/>
  <c r="L19" i="1"/>
  <c r="N19" i="1"/>
  <c r="O19" i="1"/>
  <c r="G19" i="1"/>
  <c r="F19" i="1"/>
  <c r="I19" i="1"/>
  <c r="M19" i="1"/>
  <c r="D19" i="1"/>
  <c r="K19" i="1"/>
  <c r="P19" i="1"/>
  <c r="F36" i="1" l="1"/>
  <c r="Q36" i="1" s="1"/>
  <c r="Q37" i="1"/>
  <c r="G36" i="1"/>
  <c r="R36" i="1" s="1"/>
  <c r="R37" i="1"/>
  <c r="H21" i="1"/>
  <c r="R52" i="1"/>
  <c r="Q52" i="1"/>
  <c r="R21" i="1" l="1"/>
  <c r="Q21" i="1"/>
  <c r="H19" i="1"/>
  <c r="R19" i="1" l="1"/>
  <c r="Q19" i="1"/>
</calcChain>
</file>

<file path=xl/sharedStrings.xml><?xml version="1.0" encoding="utf-8"?>
<sst xmlns="http://schemas.openxmlformats.org/spreadsheetml/2006/main" count="351" uniqueCount="177">
  <si>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</si>
  <si>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</si>
  <si>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</si>
  <si>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</si>
  <si>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</si>
  <si>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</si>
  <si>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</si>
  <si>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</si>
  <si>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</si>
  <si>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</si>
  <si>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</si>
  <si>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</si>
  <si>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</si>
  <si>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</si>
  <si>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</si>
  <si>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</si>
  <si>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</si>
  <si>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</si>
  <si>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</si>
  <si>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</si>
  <si>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</si>
  <si>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</si>
  <si>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</si>
  <si>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</si>
  <si>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</si>
  <si>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</si>
  <si>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</si>
  <si>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</si>
  <si>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</si>
  <si>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</si>
  <si>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</si>
  <si>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</si>
  <si>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</si>
  <si>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</si>
  <si>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</si>
  <si>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</si>
  <si>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</si>
  <si>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</si>
  <si>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</si>
  <si>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</si>
  <si>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</si>
  <si>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</si>
  <si>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</si>
  <si>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</si>
  <si>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</si>
  <si>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</si>
  <si>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</si>
  <si>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</si>
  <si>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</si>
  <si>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</si>
  <si>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</si>
  <si>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</si>
  <si>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</si>
  <si>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</si>
  <si>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</si>
  <si>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</si>
  <si>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</si>
  <si>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</si>
  <si>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</si>
  <si>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</si>
  <si>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</si>
  <si>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</si>
  <si>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</si>
  <si>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</si>
  <si>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</si>
  <si>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</si>
  <si>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</si>
  <si>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</si>
  <si>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</si>
  <si>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</si>
  <si>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</si>
  <si>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</si>
  <si>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</si>
  <si>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</si>
  <si>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</si>
  <si>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</si>
  <si>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</si>
  <si>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</si>
  <si>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</si>
  <si>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</si>
  <si>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</si>
  <si>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</si>
  <si>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</si>
  <si>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</si>
  <si>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</si>
  <si>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</si>
  <si>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</si>
  <si>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</si>
  <si>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</si>
  <si>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</si>
  <si>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</si>
  <si>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</si>
  <si>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</si>
  <si>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</si>
  <si>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</si>
  <si>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</si>
  <si>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</si>
  <si>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</si>
  <si>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</si>
  <si>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</si>
  <si>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</si>
  <si>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</si>
  <si>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</si>
  <si>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</si>
  <si>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</si>
  <si>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</si>
  <si>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</si>
  <si>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</si>
  <si>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</si>
  <si>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</si>
  <si>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</si>
  <si>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</si>
  <si>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</si>
  <si>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</si>
  <si>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</si>
  <si>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</si>
  <si>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</si>
  <si>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</si>
  <si>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</si>
  <si>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</si>
  <si>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</si>
  <si>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</si>
  <si>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</si>
  <si>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</si>
  <si>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</si>
  <si>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</si>
  <si>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</si>
  <si>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</si>
  <si>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</si>
  <si>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</si>
  <si>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</si>
  <si>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</si>
  <si>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</si>
  <si>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</si>
  <si>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</si>
  <si>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</si>
  <si>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</si>
  <si>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</si>
  <si>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</si>
  <si>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</si>
  <si>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</si>
  <si>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</si>
  <si>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</si>
  <si>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нд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</si>
  <si>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</si>
  <si>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</si>
  <si>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</si>
  <si>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</si>
  <si>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</si>
  <si>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организации условий для обеспечения самостоятельной деятельности.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</si>
  <si>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</si>
  <si>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</si>
  <si>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</si>
  <si>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</si>
  <si>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</si>
  <si>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</si>
  <si>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</si>
  <si>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</si>
  <si>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</si>
  <si>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</si>
  <si>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</si>
  <si>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</si>
  <si>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</si>
  <si>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</si>
  <si>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</si>
  <si>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</si>
  <si>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</si>
  <si>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Финансирование капитальных вложений 2021 года, млн. рублей (с НДС)</t>
  </si>
  <si>
    <t xml:space="preserve">Фактический объем финансирования капитальных вложений на  01.01.2021 года, млн. рублей 
(с НДС) </t>
  </si>
  <si>
    <t xml:space="preserve">Остаток финансирования капитальных вложений 
на  01.01.2021 года  в прогнозных ценах соответствующих лет,  млн. рублей (с НДС) </t>
  </si>
  <si>
    <t>Установка рекламной продукции на фасад здания Советской 3А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</si>
  <si>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</si>
  <si>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</si>
  <si>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Реконструкция ВЛ-220 кВ №246 Омская ТЭЦ-4 - Татарск в части установки дополнительных опор для создания габарита ВЛ-220 кВ</t>
  </si>
  <si>
    <t>Год раскрытия информации: 2021 год</t>
  </si>
  <si>
    <t>за II квартал  2021 года</t>
  </si>
  <si>
    <t>Строительство (реконструкция) интеллектуальной системы учета электрической энергии (мощности) (ФЗ №522)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</si>
</sst>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\ _₽_-;\-* #,##0.0\ _₽_-;_-* &quot;-&quot;??\ _₽_-;_-@_-"/>
    <numFmt numFmtId="169" formatCode="_-* #,##0.0000000000000000\ _₽_-;\-* #,##0.0000000000000000\ _₽_-;_-* &quot;-&quot;??\ _₽_-;_-@_-"/>
    <numFmt numFmtId="170" formatCode="_-* #,##0.0000000000000000000000\ _₽_-;\-* #,##0.0000000000000000000000\ _₽_-;_-* &quot;-&quot;??\ _₽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165" fontId="1" fillId="0" borderId="0" applyFont="0" applyFill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0" borderId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5" borderId="0" applyNumberFormat="0" applyBorder="0" applyAlignment="0" applyProtection="0"/>
    <xf numFmtId="0" fontId="10" fillId="13" borderId="9" applyNumberFormat="0" applyAlignment="0" applyProtection="0"/>
    <xf numFmtId="0" fontId="11" fillId="26" borderId="10" applyNumberFormat="0" applyAlignment="0" applyProtection="0"/>
    <xf numFmtId="0" fontId="12" fillId="26" borderId="9" applyNumberFormat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5" fillId="0" borderId="13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27" borderId="15" applyNumberFormat="0" applyAlignment="0" applyProtection="0"/>
    <xf numFmtId="0" fontId="18" fillId="0" borderId="0" applyNumberFormat="0" applyFill="0" applyBorder="0" applyAlignment="0" applyProtection="0"/>
    <xf numFmtId="0" fontId="19" fillId="28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9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9" borderId="16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10" borderId="0" applyNumberFormat="0" applyBorder="0" applyAlignment="0" applyProtection="0"/>
  </cellStyleXfs>
  <cellXfs count="78">
    <xf numFmtId="0" fontId="0" fillId="0" borderId="0" xfId="0"/>
    <xf numFmtId="0" fontId="2" fillId="0" borderId="0" xfId="2" applyFont="1"/>
    <xf numFmtId="0" fontId="2" fillId="2" borderId="0" xfId="2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3" fillId="0" borderId="0" xfId="2" applyFont="1" applyFill="1" applyBorder="1" applyAlignment="1"/>
    <xf numFmtId="0" fontId="2" fillId="0" borderId="0" xfId="2" applyFont="1" applyBorder="1"/>
    <xf numFmtId="0" fontId="3" fillId="0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3" fillId="0" borderId="0" xfId="0" applyFont="1" applyFill="1" applyAlignment="1"/>
    <xf numFmtId="0" fontId="2" fillId="2" borderId="2" xfId="2" applyFont="1" applyFill="1" applyBorder="1" applyAlignment="1">
      <alignment horizontal="center" vertical="center" wrapText="1"/>
    </xf>
    <xf numFmtId="164" fontId="5" fillId="3" borderId="2" xfId="1" applyFont="1" applyFill="1" applyBorder="1" applyAlignment="1">
      <alignment horizontal="center" vertical="center"/>
    </xf>
    <xf numFmtId="164" fontId="5" fillId="4" borderId="2" xfId="1" applyFont="1" applyFill="1" applyBorder="1" applyAlignment="1">
      <alignment horizontal="center" vertical="center"/>
    </xf>
    <xf numFmtId="164" fontId="6" fillId="5" borderId="2" xfId="1" applyFont="1" applyFill="1" applyBorder="1" applyAlignment="1">
      <alignment horizontal="center" vertical="center"/>
    </xf>
    <xf numFmtId="164" fontId="5" fillId="6" borderId="2" xfId="4" applyNumberFormat="1" applyFont="1" applyFill="1" applyBorder="1" applyAlignment="1">
      <alignment horizontal="center" vertical="center"/>
    </xf>
    <xf numFmtId="164" fontId="5" fillId="7" borderId="2" xfId="4" applyNumberFormat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164" fontId="6" fillId="0" borderId="2" xfId="1" applyFont="1" applyFill="1" applyBorder="1" applyAlignment="1">
      <alignment horizontal="center" vertical="center"/>
    </xf>
    <xf numFmtId="164" fontId="2" fillId="2" borderId="0" xfId="2" applyNumberFormat="1" applyFont="1" applyFill="1"/>
    <xf numFmtId="0" fontId="2" fillId="0" borderId="0" xfId="2" applyFont="1" applyAlignment="1">
      <alignment wrapText="1"/>
    </xf>
    <xf numFmtId="164" fontId="2" fillId="0" borderId="0" xfId="2" applyNumberFormat="1" applyFont="1"/>
    <xf numFmtId="0" fontId="2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2" fillId="0" borderId="0" xfId="3" applyFont="1" applyAlignment="1">
      <alignment vertical="center"/>
    </xf>
    <xf numFmtId="0" fontId="2" fillId="0" borderId="0" xfId="3" applyFont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9" fillId="0" borderId="0" xfId="3" applyFont="1" applyAlignment="1">
      <alignment vertical="center"/>
    </xf>
    <xf numFmtId="168" fontId="2" fillId="0" borderId="0" xfId="2" applyNumberFormat="1" applyFont="1"/>
    <xf numFmtId="164" fontId="5" fillId="3" borderId="2" xfId="1" applyFont="1" applyFill="1" applyBorder="1" applyAlignment="1">
      <alignment horizontal="left" vertical="center"/>
    </xf>
    <xf numFmtId="164" fontId="5" fillId="4" borderId="2" xfId="1" applyFont="1" applyFill="1" applyBorder="1" applyAlignment="1">
      <alignment horizontal="left" vertical="center"/>
    </xf>
    <xf numFmtId="164" fontId="6" fillId="5" borderId="2" xfId="1" applyFont="1" applyFill="1" applyBorder="1" applyAlignment="1">
      <alignment horizontal="left" vertical="center"/>
    </xf>
    <xf numFmtId="164" fontId="5" fillId="6" borderId="2" xfId="4" applyNumberFormat="1" applyFont="1" applyFill="1" applyBorder="1" applyAlignment="1">
      <alignment horizontal="left" vertical="center"/>
    </xf>
    <xf numFmtId="164" fontId="5" fillId="7" borderId="2" xfId="4" applyNumberFormat="1" applyFont="1" applyFill="1" applyBorder="1" applyAlignment="1">
      <alignment horizontal="left" vertical="center"/>
    </xf>
    <xf numFmtId="164" fontId="5" fillId="0" borderId="2" xfId="1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left" vertical="center"/>
    </xf>
    <xf numFmtId="164" fontId="6" fillId="0" borderId="2" xfId="1" applyFont="1" applyFill="1" applyBorder="1" applyAlignment="1">
      <alignment horizontal="left" vertical="center" wrapText="1"/>
    </xf>
    <xf numFmtId="164" fontId="6" fillId="0" borderId="2" xfId="1" applyFont="1" applyFill="1" applyBorder="1" applyAlignment="1">
      <alignment horizontal="left" vertical="center"/>
    </xf>
    <xf numFmtId="169" fontId="2" fillId="0" borderId="0" xfId="2" applyNumberFormat="1" applyFont="1"/>
    <xf numFmtId="170" fontId="2" fillId="0" borderId="0" xfId="2" applyNumberFormat="1" applyFont="1"/>
    <xf numFmtId="49" fontId="30" fillId="3" borderId="2" xfId="3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0" fontId="30" fillId="3" borderId="2" xfId="2" applyFont="1" applyFill="1" applyBorder="1" applyAlignment="1">
      <alignment horizontal="center" vertical="center"/>
    </xf>
    <xf numFmtId="49" fontId="30" fillId="4" borderId="2" xfId="3" applyNumberFormat="1" applyFont="1" applyFill="1" applyBorder="1" applyAlignment="1">
      <alignment horizontal="center" vertical="center"/>
    </xf>
    <xf numFmtId="0" fontId="30" fillId="4" borderId="2" xfId="3" applyFont="1" applyFill="1" applyBorder="1" applyAlignment="1">
      <alignment horizontal="left" vertical="center" wrapText="1"/>
    </xf>
    <xf numFmtId="0" fontId="30" fillId="4" borderId="2" xfId="2" applyFont="1" applyFill="1" applyBorder="1" applyAlignment="1">
      <alignment horizontal="center" vertical="center"/>
    </xf>
    <xf numFmtId="49" fontId="30" fillId="5" borderId="2" xfId="3" applyNumberFormat="1" applyFont="1" applyFill="1" applyBorder="1" applyAlignment="1">
      <alignment horizontal="center" vertical="center"/>
    </xf>
    <xf numFmtId="0" fontId="30" fillId="5" borderId="2" xfId="3" applyFont="1" applyFill="1" applyBorder="1" applyAlignment="1">
      <alignment horizontal="left" vertical="center" wrapText="1"/>
    </xf>
    <xf numFmtId="0" fontId="30" fillId="5" borderId="2" xfId="2" applyFont="1" applyFill="1" applyBorder="1" applyAlignment="1">
      <alignment horizontal="center" vertical="center"/>
    </xf>
    <xf numFmtId="49" fontId="30" fillId="6" borderId="2" xfId="3" applyNumberFormat="1" applyFont="1" applyFill="1" applyBorder="1" applyAlignment="1">
      <alignment horizontal="center" vertical="center"/>
    </xf>
    <xf numFmtId="0" fontId="30" fillId="6" borderId="2" xfId="3" applyFont="1" applyFill="1" applyBorder="1" applyAlignment="1">
      <alignment horizontal="left" vertical="center" wrapText="1"/>
    </xf>
    <xf numFmtId="0" fontId="30" fillId="6" borderId="2" xfId="2" applyFont="1" applyFill="1" applyBorder="1" applyAlignment="1">
      <alignment horizontal="center" vertical="center"/>
    </xf>
    <xf numFmtId="49" fontId="30" fillId="7" borderId="2" xfId="3" applyNumberFormat="1" applyFont="1" applyFill="1" applyBorder="1" applyAlignment="1">
      <alignment horizontal="center" vertical="center"/>
    </xf>
    <xf numFmtId="0" fontId="30" fillId="7" borderId="2" xfId="3" applyFont="1" applyFill="1" applyBorder="1" applyAlignment="1">
      <alignment horizontal="left" vertical="center" wrapText="1"/>
    </xf>
    <xf numFmtId="0" fontId="30" fillId="7" borderId="2" xfId="2" applyFont="1" applyFill="1" applyBorder="1" applyAlignment="1">
      <alignment horizontal="center" vertical="center"/>
    </xf>
    <xf numFmtId="49" fontId="30" fillId="0" borderId="2" xfId="3" applyNumberFormat="1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left" vertical="center" wrapText="1"/>
    </xf>
    <xf numFmtId="0" fontId="30" fillId="0" borderId="2" xfId="2" applyFont="1" applyBorder="1" applyAlignment="1">
      <alignment horizontal="center" vertical="center"/>
    </xf>
    <xf numFmtId="0" fontId="32" fillId="0" borderId="2" xfId="3" applyNumberFormat="1" applyFont="1" applyFill="1" applyBorder="1" applyAlignment="1">
      <alignment horizontal="center" vertical="center" wrapText="1"/>
    </xf>
    <xf numFmtId="164" fontId="30" fillId="6" borderId="2" xfId="1" applyFont="1" applyFill="1" applyBorder="1" applyAlignment="1">
      <alignment horizontal="center" vertical="center"/>
    </xf>
    <xf numFmtId="164" fontId="30" fillId="7" borderId="2" xfId="1" applyFont="1" applyFill="1" applyBorder="1" applyAlignment="1">
      <alignment horizontal="center" vertical="center"/>
    </xf>
    <xf numFmtId="164" fontId="6" fillId="7" borderId="2" xfId="1" applyFont="1" applyFill="1" applyBorder="1" applyAlignment="1">
      <alignment horizontal="center" vertical="center"/>
    </xf>
    <xf numFmtId="164" fontId="6" fillId="7" borderId="2" xfId="1" applyFont="1" applyFill="1" applyBorder="1" applyAlignment="1">
      <alignment horizontal="left" vertical="center"/>
    </xf>
    <xf numFmtId="164" fontId="6" fillId="7" borderId="2" xfId="1" applyFont="1" applyFill="1" applyBorder="1" applyAlignment="1">
      <alignment horizontal="left" vertical="center" wrapText="1"/>
    </xf>
    <xf numFmtId="49" fontId="6" fillId="0" borderId="2" xfId="4" applyNumberFormat="1" applyFont="1" applyFill="1" applyBorder="1" applyAlignment="1">
      <alignment horizontal="left" vertical="center" wrapText="1"/>
    </xf>
    <xf numFmtId="0" fontId="2" fillId="0" borderId="2" xfId="3" applyNumberFormat="1" applyFont="1" applyFill="1" applyBorder="1" applyAlignment="1">
      <alignment horizontal="left" vertical="center" wrapText="1"/>
    </xf>
    <xf numFmtId="0" fontId="2" fillId="0" borderId="0" xfId="3" applyFont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4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20"/>
  <sheetViews>
    <sheetView tabSelected="1" view="pageBreakPreview" zoomScale="55" zoomScaleNormal="70" zoomScaleSheetLayoutView="55" workbookViewId="0">
      <pane xSplit="2" ySplit="18" topLeftCell="C19" activePane="bottomRight" state="frozen"/>
      <selection pane="topRight" activeCell="C1" sqref="C1"/>
      <selection pane="bottomLeft" activeCell="A19" sqref="A19"/>
      <selection pane="bottomRight" activeCell="L21" sqref="L21"/>
    </sheetView>
  </sheetViews>
  <sheetFormatPr defaultColWidth="9" defaultRowHeight="15.75" x14ac:dyDescent="0.25"/>
  <cols>
    <col min="1" max="1" width="9.75" style="1" customWidth="1"/>
    <col min="2" max="2" width="32.75" style="1" customWidth="1"/>
    <col min="3" max="3" width="33" style="1" customWidth="1"/>
    <col min="4" max="4" width="17.625" style="2" customWidth="1"/>
    <col min="5" max="5" width="16" style="2" customWidth="1"/>
    <col min="6" max="6" width="17.5" style="2" customWidth="1"/>
    <col min="7" max="16" width="11" style="1" customWidth="1"/>
    <col min="17" max="17" width="19.125" style="2" customWidth="1"/>
    <col min="18" max="18" width="12.5" style="1" customWidth="1"/>
    <col min="19" max="19" width="12.75" style="1" customWidth="1"/>
    <col min="20" max="20" width="32.25" style="1" customWidth="1"/>
    <col min="21" max="21" width="14.5" style="1" customWidth="1"/>
    <col min="22" max="24" width="10.625" style="1" customWidth="1"/>
    <col min="25" max="25" width="12.125" style="1" customWidth="1"/>
    <col min="26" max="26" width="11.5" style="1" customWidth="1"/>
    <col min="27" max="27" width="14.125" style="1" customWidth="1"/>
    <col min="28" max="28" width="15.125" style="1" customWidth="1"/>
    <col min="29" max="29" width="13" style="1" customWidth="1"/>
    <col min="30" max="30" width="11.75" style="1" customWidth="1"/>
    <col min="31" max="31" width="17.5" style="1" customWidth="1"/>
    <col min="32" max="16384" width="9" style="1"/>
  </cols>
  <sheetData>
    <row r="1" spans="1:21" ht="18.75" x14ac:dyDescent="0.25">
      <c r="T1" s="3" t="s">
        <v>0</v>
      </c>
    </row>
    <row r="2" spans="1:21" ht="18.75" x14ac:dyDescent="0.3">
      <c r="B2" s="38"/>
      <c r="D2" s="18"/>
      <c r="E2" s="18"/>
      <c r="F2" s="18"/>
      <c r="G2" s="20"/>
      <c r="H2" s="27"/>
      <c r="I2" s="20"/>
      <c r="J2" s="27"/>
      <c r="K2" s="20"/>
      <c r="L2" s="27"/>
      <c r="M2" s="20"/>
      <c r="N2" s="20"/>
      <c r="O2" s="20"/>
      <c r="P2" s="20"/>
      <c r="T2" s="4" t="s">
        <v>1</v>
      </c>
    </row>
    <row r="3" spans="1:21" ht="18.75" x14ac:dyDescent="0.3">
      <c r="B3" s="37"/>
      <c r="T3" s="4" t="s">
        <v>2</v>
      </c>
    </row>
    <row r="4" spans="1:21" s="6" customFormat="1" ht="18.75" x14ac:dyDescent="0.3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5"/>
    </row>
    <row r="5" spans="1:21" s="6" customFormat="1" ht="18.75" x14ac:dyDescent="0.3">
      <c r="A5" s="73" t="s">
        <v>175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"/>
    </row>
    <row r="6" spans="1:21" s="6" customFormat="1" ht="18.75" x14ac:dyDescent="0.3">
      <c r="A6" s="22"/>
      <c r="B6" s="22"/>
      <c r="C6" s="22"/>
      <c r="D6" s="8"/>
      <c r="E6" s="8"/>
      <c r="F6" s="8"/>
      <c r="G6" s="22"/>
      <c r="H6" s="22"/>
      <c r="I6" s="22"/>
      <c r="J6" s="22"/>
      <c r="K6" s="22"/>
      <c r="L6" s="22"/>
      <c r="M6" s="22"/>
      <c r="N6" s="22"/>
      <c r="O6" s="22"/>
      <c r="P6" s="22"/>
      <c r="Q6" s="8"/>
      <c r="R6" s="22"/>
      <c r="S6" s="22"/>
      <c r="T6" s="22"/>
      <c r="U6" s="22"/>
    </row>
    <row r="7" spans="1:21" s="6" customFormat="1" ht="18.75" x14ac:dyDescent="0.3">
      <c r="A7" s="73" t="s">
        <v>94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"/>
    </row>
    <row r="8" spans="1:21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23"/>
    </row>
    <row r="9" spans="1:21" x14ac:dyDescent="0.25">
      <c r="A9" s="24"/>
      <c r="B9" s="24"/>
      <c r="C9" s="24"/>
      <c r="D9" s="25"/>
      <c r="E9" s="25"/>
      <c r="F9" s="25"/>
      <c r="G9" s="24"/>
      <c r="H9" s="24"/>
      <c r="I9" s="24"/>
      <c r="J9" s="24"/>
      <c r="K9" s="24"/>
      <c r="L9" s="24"/>
      <c r="M9" s="24"/>
      <c r="N9" s="24"/>
      <c r="O9" s="24"/>
      <c r="P9" s="24"/>
      <c r="Q9" s="25"/>
      <c r="R9" s="24"/>
      <c r="S9" s="24"/>
      <c r="T9" s="24"/>
      <c r="U9" s="24"/>
    </row>
    <row r="10" spans="1:21" ht="18.75" x14ac:dyDescent="0.3">
      <c r="A10" s="74" t="s">
        <v>174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9"/>
    </row>
    <row r="11" spans="1:21" x14ac:dyDescent="0.25">
      <c r="I11" s="20"/>
    </row>
    <row r="12" spans="1:21" ht="18.75" x14ac:dyDescent="0.2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26"/>
    </row>
    <row r="13" spans="1:21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23"/>
    </row>
    <row r="14" spans="1:21" ht="18.75" x14ac:dyDescent="0.3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5"/>
    </row>
    <row r="15" spans="1:21" ht="55.9" customHeight="1" x14ac:dyDescent="0.25">
      <c r="A15" s="67" t="s">
        <v>6</v>
      </c>
      <c r="B15" s="67" t="s">
        <v>7</v>
      </c>
      <c r="C15" s="67" t="s">
        <v>8</v>
      </c>
      <c r="D15" s="69" t="s">
        <v>9</v>
      </c>
      <c r="E15" s="69" t="s">
        <v>168</v>
      </c>
      <c r="F15" s="69" t="s">
        <v>169</v>
      </c>
      <c r="G15" s="75" t="s">
        <v>167</v>
      </c>
      <c r="H15" s="77"/>
      <c r="I15" s="77"/>
      <c r="J15" s="77"/>
      <c r="K15" s="77"/>
      <c r="L15" s="77"/>
      <c r="M15" s="77"/>
      <c r="N15" s="77"/>
      <c r="O15" s="77"/>
      <c r="P15" s="76"/>
      <c r="Q15" s="69" t="s">
        <v>10</v>
      </c>
      <c r="R15" s="67" t="s">
        <v>11</v>
      </c>
      <c r="S15" s="67"/>
      <c r="T15" s="67" t="s">
        <v>12</v>
      </c>
      <c r="U15" s="6"/>
    </row>
    <row r="16" spans="1:21" ht="30" customHeight="1" x14ac:dyDescent="0.25">
      <c r="A16" s="67"/>
      <c r="B16" s="67"/>
      <c r="C16" s="67"/>
      <c r="D16" s="70"/>
      <c r="E16" s="70"/>
      <c r="F16" s="70"/>
      <c r="G16" s="75" t="s">
        <v>13</v>
      </c>
      <c r="H16" s="76"/>
      <c r="I16" s="75" t="s">
        <v>14</v>
      </c>
      <c r="J16" s="76"/>
      <c r="K16" s="75" t="s">
        <v>15</v>
      </c>
      <c r="L16" s="76"/>
      <c r="M16" s="75" t="s">
        <v>16</v>
      </c>
      <c r="N16" s="76"/>
      <c r="O16" s="75" t="s">
        <v>17</v>
      </c>
      <c r="P16" s="76"/>
      <c r="Q16" s="70"/>
      <c r="R16" s="67" t="s">
        <v>18</v>
      </c>
      <c r="S16" s="67" t="s">
        <v>19</v>
      </c>
      <c r="T16" s="67"/>
    </row>
    <row r="17" spans="1:22" ht="138" customHeight="1" x14ac:dyDescent="0.25">
      <c r="A17" s="67"/>
      <c r="B17" s="67"/>
      <c r="C17" s="67"/>
      <c r="D17" s="71"/>
      <c r="E17" s="71"/>
      <c r="F17" s="71"/>
      <c r="G17" s="21" t="s">
        <v>20</v>
      </c>
      <c r="H17" s="21" t="s">
        <v>21</v>
      </c>
      <c r="I17" s="21" t="s">
        <v>20</v>
      </c>
      <c r="J17" s="21" t="s">
        <v>21</v>
      </c>
      <c r="K17" s="21" t="s">
        <v>20</v>
      </c>
      <c r="L17" s="21" t="s">
        <v>21</v>
      </c>
      <c r="M17" s="21" t="s">
        <v>20</v>
      </c>
      <c r="N17" s="21" t="s">
        <v>21</v>
      </c>
      <c r="O17" s="21" t="s">
        <v>20</v>
      </c>
      <c r="P17" s="21" t="s">
        <v>21</v>
      </c>
      <c r="Q17" s="71"/>
      <c r="R17" s="67"/>
      <c r="S17" s="67"/>
      <c r="T17" s="67"/>
    </row>
    <row r="18" spans="1:22" x14ac:dyDescent="0.25">
      <c r="A18" s="21">
        <v>1</v>
      </c>
      <c r="B18" s="21">
        <f t="shared" ref="B18:T18" si="0">A18+1</f>
        <v>2</v>
      </c>
      <c r="C18" s="2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21">
        <f t="shared" si="0"/>
        <v>7</v>
      </c>
      <c r="H18" s="21">
        <f t="shared" si="0"/>
        <v>8</v>
      </c>
      <c r="I18" s="21">
        <f t="shared" si="0"/>
        <v>9</v>
      </c>
      <c r="J18" s="21">
        <f t="shared" si="0"/>
        <v>10</v>
      </c>
      <c r="K18" s="21">
        <f t="shared" si="0"/>
        <v>11</v>
      </c>
      <c r="L18" s="21">
        <f t="shared" si="0"/>
        <v>12</v>
      </c>
      <c r="M18" s="21">
        <f t="shared" si="0"/>
        <v>13</v>
      </c>
      <c r="N18" s="21">
        <f t="shared" si="0"/>
        <v>14</v>
      </c>
      <c r="O18" s="21">
        <f t="shared" si="0"/>
        <v>15</v>
      </c>
      <c r="P18" s="21">
        <f t="shared" si="0"/>
        <v>16</v>
      </c>
      <c r="Q18" s="10">
        <f t="shared" si="0"/>
        <v>17</v>
      </c>
      <c r="R18" s="21">
        <f t="shared" si="0"/>
        <v>18</v>
      </c>
      <c r="S18" s="21">
        <f t="shared" si="0"/>
        <v>19</v>
      </c>
      <c r="T18" s="21">
        <f t="shared" si="0"/>
        <v>20</v>
      </c>
    </row>
    <row r="19" spans="1:22" ht="31.5" x14ac:dyDescent="0.25">
      <c r="A19" s="39" t="s">
        <v>22</v>
      </c>
      <c r="B19" s="40" t="s">
        <v>23</v>
      </c>
      <c r="C19" s="41" t="s">
        <v>24</v>
      </c>
      <c r="D19" s="11">
        <f>SUM(D20:D25)</f>
        <v>2968.6107749370221</v>
      </c>
      <c r="E19" s="11">
        <f t="shared" ref="E19:P19" si="1">SUM(E20:E25)</f>
        <v>2462.6082569785285</v>
      </c>
      <c r="F19" s="11">
        <f t="shared" si="1"/>
        <v>506.00251795849329</v>
      </c>
      <c r="G19" s="11">
        <f t="shared" si="1"/>
        <v>0</v>
      </c>
      <c r="H19" s="11">
        <f>SUM(H20:H25)</f>
        <v>248.350562072</v>
      </c>
      <c r="I19" s="11">
        <f t="shared" si="1"/>
        <v>0</v>
      </c>
      <c r="J19" s="11">
        <f t="shared" si="1"/>
        <v>188.10895253200005</v>
      </c>
      <c r="K19" s="11">
        <f t="shared" si="1"/>
        <v>0</v>
      </c>
      <c r="L19" s="11">
        <f t="shared" si="1"/>
        <v>60.241609539999999</v>
      </c>
      <c r="M19" s="11">
        <f t="shared" si="1"/>
        <v>0</v>
      </c>
      <c r="N19" s="11">
        <f t="shared" si="1"/>
        <v>0</v>
      </c>
      <c r="O19" s="11">
        <f t="shared" si="1"/>
        <v>0</v>
      </c>
      <c r="P19" s="11">
        <f t="shared" si="1"/>
        <v>0</v>
      </c>
      <c r="Q19" s="11">
        <f t="shared" ref="Q19:Q82" si="2">F19-H19</f>
        <v>257.65195588649328</v>
      </c>
      <c r="R19" s="11">
        <f t="shared" ref="R19:R82" si="3">G19-H19</f>
        <v>-248.350562072</v>
      </c>
      <c r="S19" s="11">
        <v>0</v>
      </c>
      <c r="T19" s="28"/>
      <c r="U19" s="20"/>
      <c r="V19" s="20"/>
    </row>
    <row r="20" spans="1:22" ht="31.5" x14ac:dyDescent="0.25">
      <c r="A20" s="42" t="s">
        <v>25</v>
      </c>
      <c r="B20" s="43" t="s">
        <v>26</v>
      </c>
      <c r="C20" s="44" t="s">
        <v>24</v>
      </c>
      <c r="D20" s="12">
        <f>D27</f>
        <v>245.86971465868851</v>
      </c>
      <c r="E20" s="12">
        <f t="shared" ref="E20:P20" si="4">E27</f>
        <v>242.13754620874843</v>
      </c>
      <c r="F20" s="12">
        <f t="shared" si="4"/>
        <v>3.7321684499400725</v>
      </c>
      <c r="G20" s="12">
        <f t="shared" si="4"/>
        <v>0</v>
      </c>
      <c r="H20" s="12">
        <f>H27</f>
        <v>6.2024395700000001</v>
      </c>
      <c r="I20" s="12">
        <f t="shared" si="4"/>
        <v>0</v>
      </c>
      <c r="J20" s="12">
        <f t="shared" si="4"/>
        <v>6.2024395700000001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2"/>
        <v>-2.4702711200599277</v>
      </c>
      <c r="R20" s="12">
        <f t="shared" si="3"/>
        <v>-6.2024395700000001</v>
      </c>
      <c r="S20" s="12">
        <v>0</v>
      </c>
      <c r="T20" s="29"/>
      <c r="U20" s="20"/>
    </row>
    <row r="21" spans="1:22" ht="47.25" x14ac:dyDescent="0.25">
      <c r="A21" s="42" t="s">
        <v>27</v>
      </c>
      <c r="B21" s="43" t="s">
        <v>28</v>
      </c>
      <c r="C21" s="44" t="s">
        <v>24</v>
      </c>
      <c r="D21" s="12">
        <f>D52</f>
        <v>2530.6590314632945</v>
      </c>
      <c r="E21" s="12">
        <f t="shared" ref="E21:P21" si="5">E52</f>
        <v>2008.3801783009726</v>
      </c>
      <c r="F21" s="12">
        <f t="shared" si="5"/>
        <v>522.27885316232141</v>
      </c>
      <c r="G21" s="12">
        <f t="shared" si="5"/>
        <v>0</v>
      </c>
      <c r="H21" s="12">
        <f t="shared" si="5"/>
        <v>220.15948086230026</v>
      </c>
      <c r="I21" s="12">
        <f t="shared" si="5"/>
        <v>0</v>
      </c>
      <c r="J21" s="12">
        <f t="shared" si="5"/>
        <v>171.7924764851553</v>
      </c>
      <c r="K21" s="12">
        <f t="shared" si="5"/>
        <v>0</v>
      </c>
      <c r="L21" s="12">
        <f t="shared" si="5"/>
        <v>48.367004377144987</v>
      </c>
      <c r="M21" s="12">
        <f t="shared" si="5"/>
        <v>0</v>
      </c>
      <c r="N21" s="12">
        <f t="shared" si="5"/>
        <v>0</v>
      </c>
      <c r="O21" s="12">
        <f t="shared" si="5"/>
        <v>0</v>
      </c>
      <c r="P21" s="12">
        <f t="shared" si="5"/>
        <v>0</v>
      </c>
      <c r="Q21" s="12">
        <f t="shared" si="2"/>
        <v>302.11937230002115</v>
      </c>
      <c r="R21" s="12">
        <f t="shared" si="3"/>
        <v>-220.15948086230026</v>
      </c>
      <c r="S21" s="12">
        <v>0</v>
      </c>
      <c r="T21" s="29"/>
      <c r="U21" s="20"/>
    </row>
    <row r="22" spans="1:22" ht="94.5" x14ac:dyDescent="0.25">
      <c r="A22" s="42" t="s">
        <v>29</v>
      </c>
      <c r="B22" s="43" t="s">
        <v>30</v>
      </c>
      <c r="C22" s="44" t="s">
        <v>24</v>
      </c>
      <c r="D22" s="12">
        <f>D96</f>
        <v>0</v>
      </c>
      <c r="E22" s="12">
        <f t="shared" ref="E22:P22" si="6">E96</f>
        <v>0</v>
      </c>
      <c r="F22" s="12">
        <f t="shared" si="6"/>
        <v>0</v>
      </c>
      <c r="G22" s="12">
        <f t="shared" si="6"/>
        <v>0</v>
      </c>
      <c r="H22" s="12">
        <f t="shared" si="6"/>
        <v>0</v>
      </c>
      <c r="I22" s="12">
        <f t="shared" si="6"/>
        <v>0</v>
      </c>
      <c r="J22" s="12">
        <f t="shared" si="6"/>
        <v>0</v>
      </c>
      <c r="K22" s="12">
        <f t="shared" si="6"/>
        <v>0</v>
      </c>
      <c r="L22" s="12">
        <f t="shared" si="6"/>
        <v>0</v>
      </c>
      <c r="M22" s="12">
        <f t="shared" si="6"/>
        <v>0</v>
      </c>
      <c r="N22" s="12">
        <f t="shared" si="6"/>
        <v>0</v>
      </c>
      <c r="O22" s="12">
        <f t="shared" si="6"/>
        <v>0</v>
      </c>
      <c r="P22" s="12">
        <f t="shared" si="6"/>
        <v>0</v>
      </c>
      <c r="Q22" s="12">
        <f t="shared" si="2"/>
        <v>0</v>
      </c>
      <c r="R22" s="12">
        <f t="shared" si="3"/>
        <v>0</v>
      </c>
      <c r="S22" s="12">
        <v>0</v>
      </c>
      <c r="T22" s="29"/>
      <c r="U22" s="20"/>
    </row>
    <row r="23" spans="1:22" ht="47.25" x14ac:dyDescent="0.25">
      <c r="A23" s="42" t="s">
        <v>31</v>
      </c>
      <c r="B23" s="43" t="s">
        <v>32</v>
      </c>
      <c r="C23" s="44" t="s">
        <v>24</v>
      </c>
      <c r="D23" s="12">
        <f>D99</f>
        <v>0</v>
      </c>
      <c r="E23" s="12">
        <f t="shared" ref="E23:P23" si="7">E99</f>
        <v>0</v>
      </c>
      <c r="F23" s="12">
        <f t="shared" si="7"/>
        <v>0</v>
      </c>
      <c r="G23" s="12">
        <f t="shared" si="7"/>
        <v>0</v>
      </c>
      <c r="H23" s="12">
        <f>H99</f>
        <v>0</v>
      </c>
      <c r="I23" s="12">
        <f t="shared" si="7"/>
        <v>0</v>
      </c>
      <c r="J23" s="12">
        <f t="shared" si="7"/>
        <v>0</v>
      </c>
      <c r="K23" s="12">
        <f t="shared" si="7"/>
        <v>0</v>
      </c>
      <c r="L23" s="12">
        <f t="shared" si="7"/>
        <v>0</v>
      </c>
      <c r="M23" s="12">
        <f t="shared" si="7"/>
        <v>0</v>
      </c>
      <c r="N23" s="12">
        <f t="shared" si="7"/>
        <v>0</v>
      </c>
      <c r="O23" s="12">
        <f t="shared" si="7"/>
        <v>0</v>
      </c>
      <c r="P23" s="12">
        <f t="shared" si="7"/>
        <v>0</v>
      </c>
      <c r="Q23" s="12">
        <f t="shared" si="2"/>
        <v>0</v>
      </c>
      <c r="R23" s="12">
        <f t="shared" si="3"/>
        <v>0</v>
      </c>
      <c r="S23" s="12">
        <v>0</v>
      </c>
      <c r="T23" s="29"/>
      <c r="U23" s="20"/>
    </row>
    <row r="24" spans="1:22" ht="47.25" x14ac:dyDescent="0.25">
      <c r="A24" s="42" t="s">
        <v>33</v>
      </c>
      <c r="B24" s="43" t="s">
        <v>34</v>
      </c>
      <c r="C24" s="44" t="s">
        <v>24</v>
      </c>
      <c r="D24" s="12">
        <f>D100</f>
        <v>0</v>
      </c>
      <c r="E24" s="12">
        <f t="shared" ref="E24:P24" si="8">E100</f>
        <v>0</v>
      </c>
      <c r="F24" s="12">
        <f t="shared" si="8"/>
        <v>0</v>
      </c>
      <c r="G24" s="12">
        <f t="shared" si="8"/>
        <v>0</v>
      </c>
      <c r="H24" s="12">
        <f t="shared" si="8"/>
        <v>0</v>
      </c>
      <c r="I24" s="12">
        <f t="shared" si="8"/>
        <v>0</v>
      </c>
      <c r="J24" s="12">
        <f t="shared" si="8"/>
        <v>0</v>
      </c>
      <c r="K24" s="12">
        <f t="shared" si="8"/>
        <v>0</v>
      </c>
      <c r="L24" s="12">
        <f t="shared" si="8"/>
        <v>0</v>
      </c>
      <c r="M24" s="12">
        <f t="shared" si="8"/>
        <v>0</v>
      </c>
      <c r="N24" s="12">
        <f t="shared" si="8"/>
        <v>0</v>
      </c>
      <c r="O24" s="12">
        <f t="shared" si="8"/>
        <v>0</v>
      </c>
      <c r="P24" s="12">
        <f t="shared" si="8"/>
        <v>0</v>
      </c>
      <c r="Q24" s="12">
        <f t="shared" si="2"/>
        <v>0</v>
      </c>
      <c r="R24" s="12">
        <f t="shared" si="3"/>
        <v>0</v>
      </c>
      <c r="S24" s="12">
        <v>0</v>
      </c>
      <c r="T24" s="29"/>
      <c r="U24" s="20"/>
    </row>
    <row r="25" spans="1:22" ht="31.5" x14ac:dyDescent="0.25">
      <c r="A25" s="42" t="s">
        <v>35</v>
      </c>
      <c r="B25" s="43" t="s">
        <v>36</v>
      </c>
      <c r="C25" s="44" t="s">
        <v>24</v>
      </c>
      <c r="D25" s="12">
        <f>D101</f>
        <v>192.08202881503897</v>
      </c>
      <c r="E25" s="12">
        <f t="shared" ref="E25:P25" si="9">E101</f>
        <v>212.0905324688072</v>
      </c>
      <c r="F25" s="12">
        <f t="shared" si="9"/>
        <v>-20.008503653768255</v>
      </c>
      <c r="G25" s="12">
        <f t="shared" si="9"/>
        <v>0</v>
      </c>
      <c r="H25" s="12">
        <f t="shared" si="9"/>
        <v>21.98864163969975</v>
      </c>
      <c r="I25" s="12">
        <f t="shared" si="9"/>
        <v>0</v>
      </c>
      <c r="J25" s="12">
        <f t="shared" si="9"/>
        <v>10.114036476844738</v>
      </c>
      <c r="K25" s="12">
        <f t="shared" si="9"/>
        <v>0</v>
      </c>
      <c r="L25" s="12">
        <f t="shared" si="9"/>
        <v>11.874605162855016</v>
      </c>
      <c r="M25" s="12">
        <f t="shared" si="9"/>
        <v>0</v>
      </c>
      <c r="N25" s="12">
        <f t="shared" si="9"/>
        <v>0</v>
      </c>
      <c r="O25" s="12">
        <f t="shared" si="9"/>
        <v>0</v>
      </c>
      <c r="P25" s="12">
        <f t="shared" si="9"/>
        <v>0</v>
      </c>
      <c r="Q25" s="12">
        <f t="shared" si="2"/>
        <v>-41.997145293468009</v>
      </c>
      <c r="R25" s="12">
        <f t="shared" si="3"/>
        <v>-21.98864163969975</v>
      </c>
      <c r="S25" s="12">
        <v>0</v>
      </c>
      <c r="T25" s="29"/>
      <c r="U25" s="20"/>
    </row>
    <row r="26" spans="1:22" x14ac:dyDescent="0.25">
      <c r="A26" s="45" t="s">
        <v>37</v>
      </c>
      <c r="B26" s="46" t="s">
        <v>38</v>
      </c>
      <c r="C26" s="47" t="s">
        <v>24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f t="shared" si="2"/>
        <v>0</v>
      </c>
      <c r="R26" s="13">
        <f t="shared" si="3"/>
        <v>0</v>
      </c>
      <c r="S26" s="13">
        <v>0</v>
      </c>
      <c r="T26" s="30"/>
      <c r="U26" s="20"/>
    </row>
    <row r="27" spans="1:22" ht="31.5" x14ac:dyDescent="0.25">
      <c r="A27" s="48" t="s">
        <v>39</v>
      </c>
      <c r="B27" s="49" t="s">
        <v>40</v>
      </c>
      <c r="C27" s="50" t="s">
        <v>24</v>
      </c>
      <c r="D27" s="14">
        <f>D28+D32+D35+D44</f>
        <v>245.86971465868851</v>
      </c>
      <c r="E27" s="14">
        <f t="shared" ref="E27:P27" si="10">E28+E32+E35+E44</f>
        <v>242.13754620874843</v>
      </c>
      <c r="F27" s="14">
        <f t="shared" si="10"/>
        <v>3.7321684499400725</v>
      </c>
      <c r="G27" s="14">
        <f t="shared" si="10"/>
        <v>0</v>
      </c>
      <c r="H27" s="14">
        <f>H28+H32+H35+H44</f>
        <v>6.2024395700000001</v>
      </c>
      <c r="I27" s="14">
        <f t="shared" si="10"/>
        <v>0</v>
      </c>
      <c r="J27" s="14">
        <f t="shared" si="10"/>
        <v>6.2024395700000001</v>
      </c>
      <c r="K27" s="14">
        <f t="shared" si="10"/>
        <v>0</v>
      </c>
      <c r="L27" s="14">
        <f t="shared" si="10"/>
        <v>0</v>
      </c>
      <c r="M27" s="14">
        <f t="shared" si="10"/>
        <v>0</v>
      </c>
      <c r="N27" s="14">
        <f t="shared" si="10"/>
        <v>0</v>
      </c>
      <c r="O27" s="14">
        <f t="shared" si="10"/>
        <v>0</v>
      </c>
      <c r="P27" s="14">
        <f t="shared" si="10"/>
        <v>0</v>
      </c>
      <c r="Q27" s="14">
        <f t="shared" si="2"/>
        <v>-2.4702711200599277</v>
      </c>
      <c r="R27" s="14">
        <f t="shared" si="3"/>
        <v>-6.2024395700000001</v>
      </c>
      <c r="S27" s="14">
        <v>0</v>
      </c>
      <c r="T27" s="31"/>
      <c r="U27" s="20"/>
    </row>
    <row r="28" spans="1:22" ht="60" customHeight="1" x14ac:dyDescent="0.25">
      <c r="A28" s="51" t="s">
        <v>41</v>
      </c>
      <c r="B28" s="52" t="s">
        <v>42</v>
      </c>
      <c r="C28" s="53" t="s">
        <v>24</v>
      </c>
      <c r="D28" s="15">
        <f>D29+D30+D31</f>
        <v>0</v>
      </c>
      <c r="E28" s="15">
        <f t="shared" ref="E28:P28" si="11">E29+E30+E31</f>
        <v>0</v>
      </c>
      <c r="F28" s="15">
        <f t="shared" si="11"/>
        <v>0</v>
      </c>
      <c r="G28" s="15">
        <f t="shared" si="11"/>
        <v>0</v>
      </c>
      <c r="H28" s="15">
        <f t="shared" si="11"/>
        <v>0</v>
      </c>
      <c r="I28" s="15">
        <f t="shared" si="11"/>
        <v>0</v>
      </c>
      <c r="J28" s="15">
        <f t="shared" si="11"/>
        <v>0</v>
      </c>
      <c r="K28" s="15">
        <f t="shared" si="11"/>
        <v>0</v>
      </c>
      <c r="L28" s="15">
        <f t="shared" si="11"/>
        <v>0</v>
      </c>
      <c r="M28" s="15">
        <f t="shared" si="11"/>
        <v>0</v>
      </c>
      <c r="N28" s="15">
        <f t="shared" si="11"/>
        <v>0</v>
      </c>
      <c r="O28" s="15">
        <f t="shared" si="11"/>
        <v>0</v>
      </c>
      <c r="P28" s="15">
        <f t="shared" si="11"/>
        <v>0</v>
      </c>
      <c r="Q28" s="15">
        <f t="shared" si="2"/>
        <v>0</v>
      </c>
      <c r="R28" s="15">
        <f t="shared" si="3"/>
        <v>0</v>
      </c>
      <c r="S28" s="15">
        <v>0</v>
      </c>
      <c r="T28" s="32"/>
      <c r="U28" s="20"/>
    </row>
    <row r="29" spans="1:22" ht="78.75" x14ac:dyDescent="0.25">
      <c r="A29" s="54" t="s">
        <v>43</v>
      </c>
      <c r="B29" s="55" t="s">
        <v>95</v>
      </c>
      <c r="C29" s="56" t="s">
        <v>24</v>
      </c>
      <c r="D29" s="16">
        <v>0</v>
      </c>
      <c r="E29" s="16">
        <v>0</v>
      </c>
      <c r="F29" s="16">
        <v>0</v>
      </c>
      <c r="G29" s="16">
        <v>0</v>
      </c>
      <c r="H29" s="17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f t="shared" si="2"/>
        <v>0</v>
      </c>
      <c r="R29" s="16">
        <f t="shared" si="3"/>
        <v>0</v>
      </c>
      <c r="S29" s="16">
        <v>0</v>
      </c>
      <c r="T29" s="33"/>
      <c r="U29" s="20"/>
    </row>
    <row r="30" spans="1:22" ht="78.75" x14ac:dyDescent="0.25">
      <c r="A30" s="54" t="s">
        <v>44</v>
      </c>
      <c r="B30" s="55" t="s">
        <v>96</v>
      </c>
      <c r="C30" s="56" t="s">
        <v>24</v>
      </c>
      <c r="D30" s="16">
        <v>0</v>
      </c>
      <c r="E30" s="16">
        <v>0</v>
      </c>
      <c r="F30" s="16">
        <v>0</v>
      </c>
      <c r="G30" s="16">
        <v>0</v>
      </c>
      <c r="H30" s="17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f t="shared" si="2"/>
        <v>0</v>
      </c>
      <c r="R30" s="16">
        <f t="shared" si="3"/>
        <v>0</v>
      </c>
      <c r="S30" s="16">
        <v>0</v>
      </c>
      <c r="T30" s="33"/>
      <c r="U30" s="20"/>
    </row>
    <row r="31" spans="1:22" ht="63" x14ac:dyDescent="0.25">
      <c r="A31" s="54" t="s">
        <v>45</v>
      </c>
      <c r="B31" s="55" t="s">
        <v>97</v>
      </c>
      <c r="C31" s="56" t="s">
        <v>24</v>
      </c>
      <c r="D31" s="16">
        <v>0</v>
      </c>
      <c r="E31" s="16">
        <v>0</v>
      </c>
      <c r="F31" s="16">
        <v>0</v>
      </c>
      <c r="G31" s="16">
        <v>0</v>
      </c>
      <c r="H31" s="17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f t="shared" si="2"/>
        <v>0</v>
      </c>
      <c r="R31" s="16">
        <f t="shared" si="3"/>
        <v>0</v>
      </c>
      <c r="S31" s="16">
        <v>0</v>
      </c>
      <c r="T31" s="34"/>
      <c r="U31" s="20"/>
    </row>
    <row r="32" spans="1:22" ht="47.25" x14ac:dyDescent="0.25">
      <c r="A32" s="51" t="s">
        <v>98</v>
      </c>
      <c r="B32" s="52" t="s">
        <v>99</v>
      </c>
      <c r="C32" s="53" t="s">
        <v>24</v>
      </c>
      <c r="D32" s="15">
        <f>D33+D34</f>
        <v>0</v>
      </c>
      <c r="E32" s="15">
        <f>E33+E34</f>
        <v>0</v>
      </c>
      <c r="F32" s="15">
        <f t="shared" ref="F32:P32" si="12">F33+F34</f>
        <v>0</v>
      </c>
      <c r="G32" s="15">
        <f t="shared" si="12"/>
        <v>0</v>
      </c>
      <c r="H32" s="15">
        <f t="shared" si="12"/>
        <v>0</v>
      </c>
      <c r="I32" s="15">
        <f t="shared" si="12"/>
        <v>0</v>
      </c>
      <c r="J32" s="15">
        <f t="shared" si="12"/>
        <v>0</v>
      </c>
      <c r="K32" s="15">
        <f t="shared" si="12"/>
        <v>0</v>
      </c>
      <c r="L32" s="15">
        <f t="shared" si="12"/>
        <v>0</v>
      </c>
      <c r="M32" s="15">
        <f t="shared" si="12"/>
        <v>0</v>
      </c>
      <c r="N32" s="15">
        <f t="shared" si="12"/>
        <v>0</v>
      </c>
      <c r="O32" s="15">
        <f t="shared" si="12"/>
        <v>0</v>
      </c>
      <c r="P32" s="15">
        <f t="shared" si="12"/>
        <v>0</v>
      </c>
      <c r="Q32" s="15">
        <f t="shared" si="2"/>
        <v>0</v>
      </c>
      <c r="R32" s="15">
        <f t="shared" si="3"/>
        <v>0</v>
      </c>
      <c r="S32" s="15">
        <v>0</v>
      </c>
      <c r="T32" s="32"/>
      <c r="U32" s="20"/>
    </row>
    <row r="33" spans="1:21" ht="78.75" x14ac:dyDescent="0.25">
      <c r="A33" s="54" t="s">
        <v>100</v>
      </c>
      <c r="B33" s="55" t="s">
        <v>101</v>
      </c>
      <c r="C33" s="56" t="s">
        <v>24</v>
      </c>
      <c r="D33" s="16">
        <v>0</v>
      </c>
      <c r="E33" s="16">
        <v>0</v>
      </c>
      <c r="F33" s="16">
        <v>0</v>
      </c>
      <c r="G33" s="16">
        <v>0</v>
      </c>
      <c r="H33" s="17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f t="shared" si="2"/>
        <v>0</v>
      </c>
      <c r="R33" s="16">
        <f t="shared" si="3"/>
        <v>0</v>
      </c>
      <c r="S33" s="16">
        <v>0</v>
      </c>
      <c r="T33" s="34"/>
      <c r="U33" s="20"/>
    </row>
    <row r="34" spans="1:21" ht="63" x14ac:dyDescent="0.25">
      <c r="A34" s="54" t="s">
        <v>102</v>
      </c>
      <c r="B34" s="55" t="s">
        <v>103</v>
      </c>
      <c r="C34" s="56" t="s">
        <v>24</v>
      </c>
      <c r="D34" s="16">
        <v>0</v>
      </c>
      <c r="E34" s="16">
        <v>0</v>
      </c>
      <c r="F34" s="16">
        <v>0</v>
      </c>
      <c r="G34" s="16">
        <v>0</v>
      </c>
      <c r="H34" s="17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7">
        <f t="shared" si="2"/>
        <v>0</v>
      </c>
      <c r="R34" s="17">
        <f t="shared" si="3"/>
        <v>0</v>
      </c>
      <c r="S34" s="17">
        <v>0</v>
      </c>
      <c r="T34" s="35"/>
      <c r="U34" s="20"/>
    </row>
    <row r="35" spans="1:21" ht="63" x14ac:dyDescent="0.25">
      <c r="A35" s="51" t="s">
        <v>104</v>
      </c>
      <c r="B35" s="52" t="s">
        <v>105</v>
      </c>
      <c r="C35" s="53" t="s">
        <v>24</v>
      </c>
      <c r="D35" s="60">
        <f>D36</f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f t="shared" si="2"/>
        <v>0</v>
      </c>
      <c r="R35" s="60">
        <f t="shared" si="3"/>
        <v>0</v>
      </c>
      <c r="S35" s="60">
        <v>0</v>
      </c>
      <c r="T35" s="62"/>
      <c r="U35" s="20"/>
    </row>
    <row r="36" spans="1:21" ht="47.25" x14ac:dyDescent="0.25">
      <c r="A36" s="54" t="s">
        <v>106</v>
      </c>
      <c r="B36" s="55" t="s">
        <v>107</v>
      </c>
      <c r="C36" s="56" t="s">
        <v>24</v>
      </c>
      <c r="D36" s="17">
        <f>D37</f>
        <v>0</v>
      </c>
      <c r="E36" s="17">
        <f t="shared" ref="E36:P39" si="13">E37</f>
        <v>0</v>
      </c>
      <c r="F36" s="17">
        <f t="shared" si="13"/>
        <v>0</v>
      </c>
      <c r="G36" s="17">
        <f t="shared" si="13"/>
        <v>0</v>
      </c>
      <c r="H36" s="17">
        <f t="shared" si="13"/>
        <v>0</v>
      </c>
      <c r="I36" s="17">
        <f t="shared" si="13"/>
        <v>0</v>
      </c>
      <c r="J36" s="17">
        <f t="shared" si="13"/>
        <v>0</v>
      </c>
      <c r="K36" s="17">
        <f t="shared" si="13"/>
        <v>0</v>
      </c>
      <c r="L36" s="17">
        <f t="shared" si="13"/>
        <v>0</v>
      </c>
      <c r="M36" s="17">
        <f t="shared" si="13"/>
        <v>0</v>
      </c>
      <c r="N36" s="17">
        <f t="shared" si="13"/>
        <v>0</v>
      </c>
      <c r="O36" s="17">
        <f t="shared" si="13"/>
        <v>0</v>
      </c>
      <c r="P36" s="17">
        <f t="shared" si="13"/>
        <v>0</v>
      </c>
      <c r="Q36" s="17">
        <f t="shared" si="2"/>
        <v>0</v>
      </c>
      <c r="R36" s="17">
        <f t="shared" si="3"/>
        <v>0</v>
      </c>
      <c r="S36" s="17">
        <v>0</v>
      </c>
      <c r="T36" s="35"/>
      <c r="U36" s="20"/>
    </row>
    <row r="37" spans="1:21" ht="141.75" x14ac:dyDescent="0.25">
      <c r="A37" s="54" t="s">
        <v>106</v>
      </c>
      <c r="B37" s="55" t="s">
        <v>108</v>
      </c>
      <c r="C37" s="56" t="s">
        <v>24</v>
      </c>
      <c r="D37" s="16">
        <f>D38</f>
        <v>0</v>
      </c>
      <c r="E37" s="16">
        <f t="shared" si="13"/>
        <v>0</v>
      </c>
      <c r="F37" s="16">
        <f t="shared" si="13"/>
        <v>0</v>
      </c>
      <c r="G37" s="16">
        <f t="shared" si="13"/>
        <v>0</v>
      </c>
      <c r="H37" s="16">
        <f t="shared" si="13"/>
        <v>0</v>
      </c>
      <c r="I37" s="16">
        <f t="shared" si="13"/>
        <v>0</v>
      </c>
      <c r="J37" s="16">
        <f t="shared" si="13"/>
        <v>0</v>
      </c>
      <c r="K37" s="16">
        <f t="shared" si="13"/>
        <v>0</v>
      </c>
      <c r="L37" s="16">
        <f t="shared" si="13"/>
        <v>0</v>
      </c>
      <c r="M37" s="16">
        <f t="shared" si="13"/>
        <v>0</v>
      </c>
      <c r="N37" s="16">
        <f t="shared" si="13"/>
        <v>0</v>
      </c>
      <c r="O37" s="16">
        <f t="shared" si="13"/>
        <v>0</v>
      </c>
      <c r="P37" s="16">
        <f t="shared" si="13"/>
        <v>0</v>
      </c>
      <c r="Q37" s="16">
        <f t="shared" si="2"/>
        <v>0</v>
      </c>
      <c r="R37" s="16">
        <f t="shared" si="3"/>
        <v>0</v>
      </c>
      <c r="S37" s="17">
        <v>0</v>
      </c>
      <c r="T37" s="35"/>
      <c r="U37" s="20"/>
    </row>
    <row r="38" spans="1:21" ht="126" x14ac:dyDescent="0.25">
      <c r="A38" s="54" t="s">
        <v>106</v>
      </c>
      <c r="B38" s="55" t="s">
        <v>109</v>
      </c>
      <c r="C38" s="56" t="s">
        <v>24</v>
      </c>
      <c r="D38" s="16">
        <f>D39</f>
        <v>0</v>
      </c>
      <c r="E38" s="16">
        <f t="shared" si="13"/>
        <v>0</v>
      </c>
      <c r="F38" s="16">
        <f t="shared" si="13"/>
        <v>0</v>
      </c>
      <c r="G38" s="16">
        <f t="shared" si="13"/>
        <v>0</v>
      </c>
      <c r="H38" s="16">
        <f t="shared" si="13"/>
        <v>0</v>
      </c>
      <c r="I38" s="16">
        <f t="shared" si="13"/>
        <v>0</v>
      </c>
      <c r="J38" s="16">
        <f t="shared" si="13"/>
        <v>0</v>
      </c>
      <c r="K38" s="16">
        <f t="shared" si="13"/>
        <v>0</v>
      </c>
      <c r="L38" s="16">
        <f t="shared" si="13"/>
        <v>0</v>
      </c>
      <c r="M38" s="16">
        <f t="shared" si="13"/>
        <v>0</v>
      </c>
      <c r="N38" s="16">
        <f t="shared" si="13"/>
        <v>0</v>
      </c>
      <c r="O38" s="16">
        <f t="shared" si="13"/>
        <v>0</v>
      </c>
      <c r="P38" s="16">
        <f t="shared" si="13"/>
        <v>0</v>
      </c>
      <c r="Q38" s="16">
        <f t="shared" si="2"/>
        <v>0</v>
      </c>
      <c r="R38" s="16">
        <f t="shared" si="3"/>
        <v>0</v>
      </c>
      <c r="S38" s="17">
        <v>0</v>
      </c>
      <c r="T38" s="35"/>
      <c r="U38" s="20"/>
    </row>
    <row r="39" spans="1:21" ht="126" x14ac:dyDescent="0.25">
      <c r="A39" s="54" t="s">
        <v>106</v>
      </c>
      <c r="B39" s="55" t="s">
        <v>110</v>
      </c>
      <c r="C39" s="56" t="s">
        <v>24</v>
      </c>
      <c r="D39" s="16">
        <f>D40</f>
        <v>0</v>
      </c>
      <c r="E39" s="16">
        <f t="shared" si="13"/>
        <v>0</v>
      </c>
      <c r="F39" s="16">
        <f t="shared" si="13"/>
        <v>0</v>
      </c>
      <c r="G39" s="16">
        <f t="shared" si="13"/>
        <v>0</v>
      </c>
      <c r="H39" s="16">
        <f t="shared" si="13"/>
        <v>0</v>
      </c>
      <c r="I39" s="16">
        <f t="shared" si="13"/>
        <v>0</v>
      </c>
      <c r="J39" s="16">
        <f t="shared" si="13"/>
        <v>0</v>
      </c>
      <c r="K39" s="16">
        <f t="shared" si="13"/>
        <v>0</v>
      </c>
      <c r="L39" s="16">
        <f t="shared" si="13"/>
        <v>0</v>
      </c>
      <c r="M39" s="16">
        <f t="shared" si="13"/>
        <v>0</v>
      </c>
      <c r="N39" s="16">
        <f t="shared" si="13"/>
        <v>0</v>
      </c>
      <c r="O39" s="16">
        <f t="shared" si="13"/>
        <v>0</v>
      </c>
      <c r="P39" s="16">
        <f t="shared" si="13"/>
        <v>0</v>
      </c>
      <c r="Q39" s="16">
        <f t="shared" si="2"/>
        <v>0</v>
      </c>
      <c r="R39" s="16">
        <f t="shared" si="3"/>
        <v>0</v>
      </c>
      <c r="S39" s="17">
        <v>0</v>
      </c>
      <c r="T39" s="35"/>
      <c r="U39" s="20"/>
    </row>
    <row r="40" spans="1:21" ht="47.25" x14ac:dyDescent="0.25">
      <c r="A40" s="54" t="s">
        <v>111</v>
      </c>
      <c r="B40" s="55" t="s">
        <v>107</v>
      </c>
      <c r="C40" s="56" t="s">
        <v>24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f t="shared" si="2"/>
        <v>0</v>
      </c>
      <c r="R40" s="17">
        <f t="shared" si="3"/>
        <v>0</v>
      </c>
      <c r="S40" s="17">
        <v>0</v>
      </c>
      <c r="T40" s="36"/>
      <c r="U40" s="20"/>
    </row>
    <row r="41" spans="1:21" ht="141.75" x14ac:dyDescent="0.25">
      <c r="A41" s="54" t="s">
        <v>111</v>
      </c>
      <c r="B41" s="55" t="s">
        <v>108</v>
      </c>
      <c r="C41" s="56" t="s">
        <v>24</v>
      </c>
      <c r="D41" s="16">
        <v>0</v>
      </c>
      <c r="E41" s="16">
        <v>0</v>
      </c>
      <c r="F41" s="16">
        <v>0</v>
      </c>
      <c r="G41" s="16">
        <v>0</v>
      </c>
      <c r="H41" s="17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f t="shared" si="2"/>
        <v>0</v>
      </c>
      <c r="R41" s="16">
        <f t="shared" si="3"/>
        <v>0</v>
      </c>
      <c r="S41" s="16">
        <v>0</v>
      </c>
      <c r="T41" s="34"/>
      <c r="U41" s="20"/>
    </row>
    <row r="42" spans="1:21" ht="126" x14ac:dyDescent="0.25">
      <c r="A42" s="54" t="s">
        <v>111</v>
      </c>
      <c r="B42" s="55" t="s">
        <v>109</v>
      </c>
      <c r="C42" s="56" t="s">
        <v>24</v>
      </c>
      <c r="D42" s="16">
        <v>0</v>
      </c>
      <c r="E42" s="16">
        <v>0</v>
      </c>
      <c r="F42" s="16">
        <v>0</v>
      </c>
      <c r="G42" s="16">
        <v>0</v>
      </c>
      <c r="H42" s="17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7">
        <f t="shared" si="2"/>
        <v>0</v>
      </c>
      <c r="R42" s="17">
        <f t="shared" si="3"/>
        <v>0</v>
      </c>
      <c r="S42" s="17">
        <v>0</v>
      </c>
      <c r="T42" s="36"/>
      <c r="U42" s="20"/>
    </row>
    <row r="43" spans="1:21" ht="126" x14ac:dyDescent="0.25">
      <c r="A43" s="54" t="s">
        <v>111</v>
      </c>
      <c r="B43" s="55" t="s">
        <v>112</v>
      </c>
      <c r="C43" s="56" t="s">
        <v>24</v>
      </c>
      <c r="D43" s="16">
        <v>0</v>
      </c>
      <c r="E43" s="16">
        <v>0</v>
      </c>
      <c r="F43" s="16">
        <v>0</v>
      </c>
      <c r="G43" s="16">
        <v>0</v>
      </c>
      <c r="H43" s="17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7">
        <f t="shared" si="2"/>
        <v>0</v>
      </c>
      <c r="R43" s="17">
        <f t="shared" si="3"/>
        <v>0</v>
      </c>
      <c r="S43" s="17">
        <v>0</v>
      </c>
      <c r="T43" s="35"/>
      <c r="U43" s="20"/>
    </row>
    <row r="44" spans="1:21" ht="110.25" x14ac:dyDescent="0.25">
      <c r="A44" s="51" t="s">
        <v>46</v>
      </c>
      <c r="B44" s="52" t="s">
        <v>47</v>
      </c>
      <c r="C44" s="53" t="s">
        <v>24</v>
      </c>
      <c r="D44" s="60">
        <f>D45+D46</f>
        <v>245.86971465868851</v>
      </c>
      <c r="E44" s="60">
        <f t="shared" ref="E44:P44" si="14">E45+E46</f>
        <v>242.13754620874843</v>
      </c>
      <c r="F44" s="60">
        <f t="shared" si="14"/>
        <v>3.7321684499400725</v>
      </c>
      <c r="G44" s="60">
        <f t="shared" si="14"/>
        <v>0</v>
      </c>
      <c r="H44" s="60">
        <f>H45+H46</f>
        <v>6.2024395700000001</v>
      </c>
      <c r="I44" s="60">
        <f t="shared" si="14"/>
        <v>0</v>
      </c>
      <c r="J44" s="60">
        <f t="shared" si="14"/>
        <v>6.2024395700000001</v>
      </c>
      <c r="K44" s="60">
        <f t="shared" si="14"/>
        <v>0</v>
      </c>
      <c r="L44" s="60">
        <f t="shared" si="14"/>
        <v>0</v>
      </c>
      <c r="M44" s="60">
        <f t="shared" si="14"/>
        <v>0</v>
      </c>
      <c r="N44" s="60">
        <f t="shared" si="14"/>
        <v>0</v>
      </c>
      <c r="O44" s="60">
        <f t="shared" si="14"/>
        <v>0</v>
      </c>
      <c r="P44" s="60">
        <f t="shared" si="14"/>
        <v>0</v>
      </c>
      <c r="Q44" s="60">
        <f t="shared" si="2"/>
        <v>-2.4702711200599277</v>
      </c>
      <c r="R44" s="60">
        <f t="shared" si="3"/>
        <v>-6.2024395700000001</v>
      </c>
      <c r="S44" s="60">
        <v>0</v>
      </c>
      <c r="T44" s="62"/>
      <c r="U44" s="20"/>
    </row>
    <row r="45" spans="1:21" ht="110.25" x14ac:dyDescent="0.25">
      <c r="A45" s="51" t="s">
        <v>48</v>
      </c>
      <c r="B45" s="52" t="s">
        <v>49</v>
      </c>
      <c r="C45" s="53" t="s">
        <v>24</v>
      </c>
      <c r="D45" s="60"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f t="shared" si="2"/>
        <v>0</v>
      </c>
      <c r="R45" s="60">
        <f t="shared" si="3"/>
        <v>0</v>
      </c>
      <c r="S45" s="60">
        <v>0</v>
      </c>
      <c r="T45" s="61"/>
      <c r="U45" s="20"/>
    </row>
    <row r="46" spans="1:21" ht="110.25" x14ac:dyDescent="0.25">
      <c r="A46" s="51" t="s">
        <v>50</v>
      </c>
      <c r="B46" s="52" t="s">
        <v>51</v>
      </c>
      <c r="C46" s="53" t="s">
        <v>24</v>
      </c>
      <c r="D46" s="60">
        <f t="shared" ref="D46:S46" si="15">SUM(D47:D51)</f>
        <v>245.86971465868851</v>
      </c>
      <c r="E46" s="60">
        <f t="shared" si="15"/>
        <v>242.13754620874843</v>
      </c>
      <c r="F46" s="60">
        <f t="shared" si="15"/>
        <v>3.7321684499400725</v>
      </c>
      <c r="G46" s="60">
        <f t="shared" si="15"/>
        <v>0</v>
      </c>
      <c r="H46" s="60">
        <f t="shared" si="15"/>
        <v>6.2024395700000001</v>
      </c>
      <c r="I46" s="60">
        <f t="shared" si="15"/>
        <v>0</v>
      </c>
      <c r="J46" s="60">
        <f t="shared" si="15"/>
        <v>6.2024395700000001</v>
      </c>
      <c r="K46" s="60">
        <f t="shared" si="15"/>
        <v>0</v>
      </c>
      <c r="L46" s="60">
        <f t="shared" si="15"/>
        <v>0</v>
      </c>
      <c r="M46" s="60">
        <f t="shared" si="15"/>
        <v>0</v>
      </c>
      <c r="N46" s="60">
        <f t="shared" si="15"/>
        <v>0</v>
      </c>
      <c r="O46" s="60">
        <f t="shared" si="15"/>
        <v>0</v>
      </c>
      <c r="P46" s="60">
        <f t="shared" si="15"/>
        <v>0</v>
      </c>
      <c r="Q46" s="60">
        <f t="shared" si="2"/>
        <v>-2.4702711200599277</v>
      </c>
      <c r="R46" s="60">
        <f t="shared" si="3"/>
        <v>-6.2024395700000001</v>
      </c>
      <c r="S46" s="60">
        <f t="shared" si="15"/>
        <v>0</v>
      </c>
      <c r="T46" s="61"/>
      <c r="U46" s="20"/>
    </row>
    <row r="47" spans="1:21" ht="63" x14ac:dyDescent="0.25">
      <c r="A47" s="57" t="s">
        <v>113</v>
      </c>
      <c r="B47" s="64" t="s">
        <v>150</v>
      </c>
      <c r="C47" s="57" t="s">
        <v>143</v>
      </c>
      <c r="D47" s="17">
        <v>7.1046929519999997</v>
      </c>
      <c r="E47" s="17">
        <v>9.6797150205741538</v>
      </c>
      <c r="F47" s="17">
        <f>D47-E47</f>
        <v>-2.5750220685741541</v>
      </c>
      <c r="G47" s="17">
        <v>0</v>
      </c>
      <c r="H47" s="17">
        <f t="shared" ref="H47:H48" si="16">J47+L47+N47+P47</f>
        <v>6.2024395700000001</v>
      </c>
      <c r="I47" s="16">
        <v>0</v>
      </c>
      <c r="J47" s="17">
        <v>6.2024395700000001</v>
      </c>
      <c r="K47" s="16">
        <v>0</v>
      </c>
      <c r="L47" s="17">
        <v>0</v>
      </c>
      <c r="M47" s="16">
        <v>0</v>
      </c>
      <c r="N47" s="17">
        <v>0</v>
      </c>
      <c r="O47" s="16">
        <v>0</v>
      </c>
      <c r="P47" s="16">
        <v>0</v>
      </c>
      <c r="Q47" s="17">
        <f t="shared" si="2"/>
        <v>-8.7774616385741542</v>
      </c>
      <c r="R47" s="17">
        <f t="shared" si="3"/>
        <v>-6.2024395700000001</v>
      </c>
      <c r="S47" s="17">
        <v>0</v>
      </c>
      <c r="T47" s="35"/>
      <c r="U47" s="20"/>
    </row>
    <row r="48" spans="1:21" ht="63" x14ac:dyDescent="0.25">
      <c r="A48" s="57" t="s">
        <v>113</v>
      </c>
      <c r="B48" s="64" t="s">
        <v>173</v>
      </c>
      <c r="C48" s="57" t="s">
        <v>143</v>
      </c>
      <c r="D48" s="17">
        <v>16.125445104000001</v>
      </c>
      <c r="E48" s="17">
        <v>0</v>
      </c>
      <c r="F48" s="17">
        <f t="shared" ref="F48:F51" si="17">D48-E48</f>
        <v>16.125445104000001</v>
      </c>
      <c r="G48" s="17">
        <v>0</v>
      </c>
      <c r="H48" s="17">
        <f t="shared" si="16"/>
        <v>0</v>
      </c>
      <c r="I48" s="16">
        <v>0</v>
      </c>
      <c r="J48" s="17">
        <v>0</v>
      </c>
      <c r="K48" s="16">
        <v>0</v>
      </c>
      <c r="L48" s="17">
        <v>0</v>
      </c>
      <c r="M48" s="16">
        <v>0</v>
      </c>
      <c r="N48" s="17">
        <v>0</v>
      </c>
      <c r="O48" s="16">
        <v>0</v>
      </c>
      <c r="P48" s="16">
        <v>0</v>
      </c>
      <c r="Q48" s="17">
        <f t="shared" si="2"/>
        <v>16.125445104000001</v>
      </c>
      <c r="R48" s="17">
        <f t="shared" si="3"/>
        <v>0</v>
      </c>
      <c r="S48" s="17">
        <v>0</v>
      </c>
      <c r="T48" s="35"/>
      <c r="U48" s="20"/>
    </row>
    <row r="49" spans="1:21" ht="126" x14ac:dyDescent="0.25">
      <c r="A49" s="57" t="s">
        <v>113</v>
      </c>
      <c r="B49" s="64" t="s">
        <v>151</v>
      </c>
      <c r="C49" s="57" t="s">
        <v>143</v>
      </c>
      <c r="D49" s="17">
        <v>35.235708380359455</v>
      </c>
      <c r="E49" s="17">
        <v>90.897895079416969</v>
      </c>
      <c r="F49" s="17">
        <f t="shared" si="17"/>
        <v>-55.662186699057514</v>
      </c>
      <c r="G49" s="17">
        <v>0</v>
      </c>
      <c r="H49" s="17">
        <f t="shared" ref="H49" si="18">J49+L49+N49+P49</f>
        <v>0</v>
      </c>
      <c r="I49" s="16">
        <v>0</v>
      </c>
      <c r="J49" s="17">
        <v>0</v>
      </c>
      <c r="K49" s="16">
        <v>0</v>
      </c>
      <c r="L49" s="17">
        <v>0</v>
      </c>
      <c r="M49" s="16">
        <v>0</v>
      </c>
      <c r="N49" s="17">
        <v>0</v>
      </c>
      <c r="O49" s="16">
        <v>0</v>
      </c>
      <c r="P49" s="16">
        <v>0</v>
      </c>
      <c r="Q49" s="17">
        <f t="shared" si="2"/>
        <v>-55.662186699057514</v>
      </c>
      <c r="R49" s="17">
        <f t="shared" si="3"/>
        <v>0</v>
      </c>
      <c r="S49" s="17">
        <v>0</v>
      </c>
      <c r="T49" s="35"/>
      <c r="U49" s="20"/>
    </row>
    <row r="50" spans="1:21" ht="94.5" x14ac:dyDescent="0.25">
      <c r="A50" s="57" t="s">
        <v>113</v>
      </c>
      <c r="B50" s="64" t="s">
        <v>152</v>
      </c>
      <c r="C50" s="57" t="s">
        <v>143</v>
      </c>
      <c r="D50" s="17">
        <v>181.76389897832905</v>
      </c>
      <c r="E50" s="17">
        <v>131.08534950475732</v>
      </c>
      <c r="F50" s="17">
        <f t="shared" si="17"/>
        <v>50.678549473571735</v>
      </c>
      <c r="G50" s="17">
        <v>0</v>
      </c>
      <c r="H50" s="17">
        <f t="shared" ref="H50:H51" si="19">J50+L50+N50+P50</f>
        <v>0</v>
      </c>
      <c r="I50" s="16">
        <v>0</v>
      </c>
      <c r="J50" s="17">
        <v>0</v>
      </c>
      <c r="K50" s="16">
        <v>0</v>
      </c>
      <c r="L50" s="17">
        <v>0</v>
      </c>
      <c r="M50" s="16">
        <v>0</v>
      </c>
      <c r="N50" s="17">
        <v>0</v>
      </c>
      <c r="O50" s="16">
        <v>0</v>
      </c>
      <c r="P50" s="16">
        <v>0</v>
      </c>
      <c r="Q50" s="17">
        <f t="shared" ref="Q50" si="20">F50-H50</f>
        <v>50.678549473571735</v>
      </c>
      <c r="R50" s="17">
        <f t="shared" si="3"/>
        <v>0</v>
      </c>
      <c r="S50" s="17">
        <v>0</v>
      </c>
      <c r="T50" s="35"/>
      <c r="U50" s="20"/>
    </row>
    <row r="51" spans="1:21" ht="78.75" x14ac:dyDescent="0.25">
      <c r="A51" s="57" t="s">
        <v>113</v>
      </c>
      <c r="B51" s="64" t="s">
        <v>114</v>
      </c>
      <c r="C51" s="57" t="s">
        <v>143</v>
      </c>
      <c r="D51" s="17">
        <v>5.6399692439999995</v>
      </c>
      <c r="E51" s="17">
        <v>10.474586603999999</v>
      </c>
      <c r="F51" s="17">
        <f t="shared" si="17"/>
        <v>-4.8346173599999993</v>
      </c>
      <c r="G51" s="17">
        <v>0</v>
      </c>
      <c r="H51" s="17">
        <f t="shared" si="19"/>
        <v>0</v>
      </c>
      <c r="I51" s="16">
        <v>0</v>
      </c>
      <c r="J51" s="17">
        <v>0</v>
      </c>
      <c r="K51" s="16">
        <v>0</v>
      </c>
      <c r="L51" s="17">
        <v>0</v>
      </c>
      <c r="M51" s="16">
        <v>0</v>
      </c>
      <c r="N51" s="17">
        <v>0</v>
      </c>
      <c r="O51" s="16">
        <v>0</v>
      </c>
      <c r="P51" s="16">
        <v>0</v>
      </c>
      <c r="Q51" s="17">
        <f t="shared" si="2"/>
        <v>-4.8346173599999993</v>
      </c>
      <c r="R51" s="17">
        <f t="shared" si="3"/>
        <v>0</v>
      </c>
      <c r="S51" s="17">
        <v>0</v>
      </c>
      <c r="T51" s="35"/>
      <c r="U51" s="20"/>
    </row>
    <row r="52" spans="1:21" ht="47.25" x14ac:dyDescent="0.25">
      <c r="A52" s="48" t="s">
        <v>52</v>
      </c>
      <c r="B52" s="49" t="s">
        <v>53</v>
      </c>
      <c r="C52" s="50" t="s">
        <v>24</v>
      </c>
      <c r="D52" s="14">
        <f t="shared" ref="D52:P52" si="21">D53+D81+D84+D93</f>
        <v>2530.6590314632945</v>
      </c>
      <c r="E52" s="14">
        <f t="shared" si="21"/>
        <v>2008.3801783009726</v>
      </c>
      <c r="F52" s="14">
        <f t="shared" si="21"/>
        <v>522.27885316232141</v>
      </c>
      <c r="G52" s="14">
        <f t="shared" si="21"/>
        <v>0</v>
      </c>
      <c r="H52" s="14">
        <f t="shared" si="21"/>
        <v>220.15948086230026</v>
      </c>
      <c r="I52" s="14">
        <f t="shared" si="21"/>
        <v>0</v>
      </c>
      <c r="J52" s="14">
        <f t="shared" si="21"/>
        <v>171.7924764851553</v>
      </c>
      <c r="K52" s="14">
        <f t="shared" si="21"/>
        <v>0</v>
      </c>
      <c r="L52" s="14">
        <f t="shared" si="21"/>
        <v>48.367004377144987</v>
      </c>
      <c r="M52" s="14">
        <f t="shared" si="21"/>
        <v>0</v>
      </c>
      <c r="N52" s="14">
        <f t="shared" si="21"/>
        <v>0</v>
      </c>
      <c r="O52" s="14">
        <f t="shared" si="21"/>
        <v>0</v>
      </c>
      <c r="P52" s="14">
        <f t="shared" si="21"/>
        <v>0</v>
      </c>
      <c r="Q52" s="14">
        <f t="shared" si="2"/>
        <v>302.11937230002115</v>
      </c>
      <c r="R52" s="14">
        <f t="shared" si="3"/>
        <v>-220.15948086230026</v>
      </c>
      <c r="S52" s="14">
        <v>0</v>
      </c>
      <c r="T52" s="50"/>
      <c r="U52" s="20"/>
    </row>
    <row r="53" spans="1:21" ht="78.75" x14ac:dyDescent="0.25">
      <c r="A53" s="51" t="s">
        <v>54</v>
      </c>
      <c r="B53" s="52" t="s">
        <v>55</v>
      </c>
      <c r="C53" s="53" t="s">
        <v>24</v>
      </c>
      <c r="D53" s="60">
        <f t="shared" ref="D53:P53" si="22">D54+D56</f>
        <v>2530.6590314632945</v>
      </c>
      <c r="E53" s="60">
        <f t="shared" si="22"/>
        <v>2008.3801783009726</v>
      </c>
      <c r="F53" s="60">
        <f t="shared" si="22"/>
        <v>522.27885316232141</v>
      </c>
      <c r="G53" s="60">
        <f t="shared" si="22"/>
        <v>0</v>
      </c>
      <c r="H53" s="60">
        <f t="shared" si="22"/>
        <v>220.15948086230026</v>
      </c>
      <c r="I53" s="60">
        <f t="shared" si="22"/>
        <v>0</v>
      </c>
      <c r="J53" s="60">
        <f t="shared" si="22"/>
        <v>171.7924764851553</v>
      </c>
      <c r="K53" s="60">
        <f t="shared" si="22"/>
        <v>0</v>
      </c>
      <c r="L53" s="60">
        <f t="shared" si="22"/>
        <v>48.367004377144987</v>
      </c>
      <c r="M53" s="60">
        <f t="shared" si="22"/>
        <v>0</v>
      </c>
      <c r="N53" s="60">
        <f t="shared" si="22"/>
        <v>0</v>
      </c>
      <c r="O53" s="60">
        <f t="shared" si="22"/>
        <v>0</v>
      </c>
      <c r="P53" s="60">
        <f t="shared" si="22"/>
        <v>0</v>
      </c>
      <c r="Q53" s="60">
        <f t="shared" si="2"/>
        <v>302.11937230002115</v>
      </c>
      <c r="R53" s="60">
        <f t="shared" si="3"/>
        <v>-220.15948086230026</v>
      </c>
      <c r="S53" s="60">
        <v>0</v>
      </c>
      <c r="T53" s="61"/>
      <c r="U53" s="20"/>
    </row>
    <row r="54" spans="1:21" ht="47.25" x14ac:dyDescent="0.25">
      <c r="A54" s="51" t="s">
        <v>56</v>
      </c>
      <c r="B54" s="52" t="s">
        <v>57</v>
      </c>
      <c r="C54" s="53" t="s">
        <v>24</v>
      </c>
      <c r="D54" s="60">
        <f t="shared" ref="D54:P54" si="23">D55</f>
        <v>100.0016940365071</v>
      </c>
      <c r="E54" s="60">
        <f t="shared" si="23"/>
        <v>136.09585355162866</v>
      </c>
      <c r="F54" s="60">
        <f t="shared" si="23"/>
        <v>-36.094159515121561</v>
      </c>
      <c r="G54" s="60">
        <f t="shared" si="23"/>
        <v>0</v>
      </c>
      <c r="H54" s="60">
        <f t="shared" si="23"/>
        <v>11.421797379999999</v>
      </c>
      <c r="I54" s="60">
        <f t="shared" si="23"/>
        <v>0</v>
      </c>
      <c r="J54" s="60">
        <f t="shared" si="23"/>
        <v>11.231999999999999</v>
      </c>
      <c r="K54" s="60">
        <f t="shared" si="23"/>
        <v>0</v>
      </c>
      <c r="L54" s="60">
        <f t="shared" si="23"/>
        <v>0.18979738000000002</v>
      </c>
      <c r="M54" s="60">
        <f t="shared" si="23"/>
        <v>0</v>
      </c>
      <c r="N54" s="60">
        <f t="shared" si="23"/>
        <v>0</v>
      </c>
      <c r="O54" s="60">
        <f t="shared" si="23"/>
        <v>0</v>
      </c>
      <c r="P54" s="60">
        <f t="shared" si="23"/>
        <v>0</v>
      </c>
      <c r="Q54" s="60">
        <f t="shared" si="2"/>
        <v>-47.515956895121562</v>
      </c>
      <c r="R54" s="60">
        <f t="shared" si="3"/>
        <v>-11.421797379999999</v>
      </c>
      <c r="S54" s="60">
        <v>0</v>
      </c>
      <c r="T54" s="62"/>
      <c r="U54" s="20"/>
    </row>
    <row r="55" spans="1:21" ht="94.5" x14ac:dyDescent="0.25">
      <c r="A55" s="57" t="s">
        <v>115</v>
      </c>
      <c r="B55" s="64" t="s">
        <v>116</v>
      </c>
      <c r="C55" s="57" t="s">
        <v>143</v>
      </c>
      <c r="D55" s="17">
        <v>100.0016940365071</v>
      </c>
      <c r="E55" s="17">
        <v>136.09585355162866</v>
      </c>
      <c r="F55" s="17">
        <f>D55-E55</f>
        <v>-36.094159515121561</v>
      </c>
      <c r="G55" s="17">
        <v>0</v>
      </c>
      <c r="H55" s="17">
        <f t="shared" ref="H55" si="24">J55+L55+N55+P55</f>
        <v>11.421797379999999</v>
      </c>
      <c r="I55" s="17">
        <v>0</v>
      </c>
      <c r="J55" s="17">
        <v>11.231999999999999</v>
      </c>
      <c r="K55" s="16">
        <v>0</v>
      </c>
      <c r="L55" s="17">
        <v>0.18979738000000002</v>
      </c>
      <c r="M55" s="17">
        <v>0</v>
      </c>
      <c r="N55" s="17">
        <v>0</v>
      </c>
      <c r="O55" s="17">
        <v>0</v>
      </c>
      <c r="P55" s="17">
        <v>0</v>
      </c>
      <c r="Q55" s="17">
        <f t="shared" si="2"/>
        <v>-47.515956895121562</v>
      </c>
      <c r="R55" s="17">
        <f t="shared" si="3"/>
        <v>-11.421797379999999</v>
      </c>
      <c r="S55" s="17">
        <v>0</v>
      </c>
      <c r="T55" s="35" t="s">
        <v>148</v>
      </c>
      <c r="U55" s="20"/>
    </row>
    <row r="56" spans="1:21" ht="78.75" x14ac:dyDescent="0.25">
      <c r="A56" s="51" t="s">
        <v>58</v>
      </c>
      <c r="B56" s="52" t="s">
        <v>59</v>
      </c>
      <c r="C56" s="53" t="s">
        <v>24</v>
      </c>
      <c r="D56" s="60">
        <f t="shared" ref="D56:S56" si="25">SUM(D57:D80)</f>
        <v>2430.6573374267873</v>
      </c>
      <c r="E56" s="60">
        <f t="shared" si="25"/>
        <v>1872.284324749344</v>
      </c>
      <c r="F56" s="60">
        <f t="shared" si="25"/>
        <v>558.37301267744294</v>
      </c>
      <c r="G56" s="60">
        <f t="shared" si="25"/>
        <v>0</v>
      </c>
      <c r="H56" s="60">
        <f t="shared" si="25"/>
        <v>208.73768348230027</v>
      </c>
      <c r="I56" s="60">
        <f t="shared" si="25"/>
        <v>0</v>
      </c>
      <c r="J56" s="60">
        <f t="shared" si="25"/>
        <v>160.56047648515531</v>
      </c>
      <c r="K56" s="60">
        <f t="shared" si="25"/>
        <v>0</v>
      </c>
      <c r="L56" s="60">
        <f t="shared" si="25"/>
        <v>48.177206997144985</v>
      </c>
      <c r="M56" s="60">
        <f t="shared" si="25"/>
        <v>0</v>
      </c>
      <c r="N56" s="60">
        <f t="shared" si="25"/>
        <v>0</v>
      </c>
      <c r="O56" s="60">
        <f t="shared" si="25"/>
        <v>0</v>
      </c>
      <c r="P56" s="60">
        <f t="shared" si="25"/>
        <v>0</v>
      </c>
      <c r="Q56" s="60">
        <f t="shared" si="2"/>
        <v>349.63532919514267</v>
      </c>
      <c r="R56" s="60">
        <f t="shared" si="3"/>
        <v>-208.73768348230027</v>
      </c>
      <c r="S56" s="60">
        <f t="shared" si="25"/>
        <v>0</v>
      </c>
      <c r="T56" s="62"/>
      <c r="U56" s="20"/>
    </row>
    <row r="57" spans="1:21" ht="31.5" x14ac:dyDescent="0.25">
      <c r="A57" s="57" t="s">
        <v>117</v>
      </c>
      <c r="B57" s="64" t="s">
        <v>147</v>
      </c>
      <c r="C57" s="57" t="s">
        <v>143</v>
      </c>
      <c r="D57" s="17">
        <v>11.553178235999997</v>
      </c>
      <c r="E57" s="17">
        <v>10.042099238399999</v>
      </c>
      <c r="F57" s="17">
        <f t="shared" ref="F57:F80" si="26">D57-E57</f>
        <v>1.5110789975999985</v>
      </c>
      <c r="G57" s="17">
        <v>0</v>
      </c>
      <c r="H57" s="17">
        <f t="shared" ref="H57:H80" si="27">J57+L57+N57+P57</f>
        <v>6.8223999999999997E-4</v>
      </c>
      <c r="I57" s="17">
        <v>0</v>
      </c>
      <c r="J57" s="17">
        <v>0</v>
      </c>
      <c r="K57" s="16">
        <v>0</v>
      </c>
      <c r="L57" s="17">
        <v>6.8223999999999997E-4</v>
      </c>
      <c r="M57" s="17">
        <v>0</v>
      </c>
      <c r="N57" s="17">
        <v>0</v>
      </c>
      <c r="O57" s="17">
        <v>0</v>
      </c>
      <c r="P57" s="17">
        <v>0</v>
      </c>
      <c r="Q57" s="17">
        <f t="shared" si="2"/>
        <v>1.5103967575999986</v>
      </c>
      <c r="R57" s="17">
        <f t="shared" si="3"/>
        <v>-6.8223999999999997E-4</v>
      </c>
      <c r="S57" s="17">
        <v>0</v>
      </c>
      <c r="T57" s="63"/>
      <c r="U57" s="20"/>
    </row>
    <row r="58" spans="1:21" ht="63" x14ac:dyDescent="0.25">
      <c r="A58" s="57" t="s">
        <v>117</v>
      </c>
      <c r="B58" s="64" t="s">
        <v>176</v>
      </c>
      <c r="C58" s="57" t="s">
        <v>143</v>
      </c>
      <c r="D58" s="17">
        <v>23.398422850744186</v>
      </c>
      <c r="E58" s="17">
        <v>22.955889446559802</v>
      </c>
      <c r="F58" s="17">
        <f t="shared" si="26"/>
        <v>0.44253340418438469</v>
      </c>
      <c r="G58" s="17">
        <v>0</v>
      </c>
      <c r="H58" s="17">
        <f t="shared" si="27"/>
        <v>0.13100281999999999</v>
      </c>
      <c r="I58" s="17">
        <v>0</v>
      </c>
      <c r="J58" s="17">
        <v>0</v>
      </c>
      <c r="K58" s="16">
        <v>0</v>
      </c>
      <c r="L58" s="17">
        <v>0.13100281999999999</v>
      </c>
      <c r="M58" s="17">
        <v>0</v>
      </c>
      <c r="N58" s="17">
        <v>0</v>
      </c>
      <c r="O58" s="17">
        <v>0</v>
      </c>
      <c r="P58" s="17">
        <v>0</v>
      </c>
      <c r="Q58" s="17">
        <f t="shared" si="2"/>
        <v>0.31153058418438473</v>
      </c>
      <c r="R58" s="17">
        <f t="shared" si="3"/>
        <v>-0.13100281999999999</v>
      </c>
      <c r="S58" s="17">
        <v>0</v>
      </c>
      <c r="T58" s="63"/>
      <c r="U58" s="20"/>
    </row>
    <row r="59" spans="1:21" ht="35.25" customHeight="1" x14ac:dyDescent="0.25">
      <c r="A59" s="57" t="s">
        <v>117</v>
      </c>
      <c r="B59" s="64" t="s">
        <v>128</v>
      </c>
      <c r="C59" s="57" t="s">
        <v>143</v>
      </c>
      <c r="D59" s="17">
        <v>111.91210095505218</v>
      </c>
      <c r="E59" s="17">
        <v>7.5505524961987751</v>
      </c>
      <c r="F59" s="17">
        <f t="shared" si="26"/>
        <v>104.36154845885341</v>
      </c>
      <c r="G59" s="17">
        <v>0</v>
      </c>
      <c r="H59" s="17">
        <f t="shared" si="27"/>
        <v>-2.5932440499999996</v>
      </c>
      <c r="I59" s="17">
        <v>0</v>
      </c>
      <c r="J59" s="17">
        <v>-2.5932440499999996</v>
      </c>
      <c r="K59" s="16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f t="shared" si="2"/>
        <v>106.9547925088534</v>
      </c>
      <c r="R59" s="17">
        <f t="shared" si="3"/>
        <v>2.5932440499999996</v>
      </c>
      <c r="S59" s="17">
        <v>0</v>
      </c>
      <c r="T59" s="35" t="s">
        <v>148</v>
      </c>
      <c r="U59" s="20"/>
    </row>
    <row r="60" spans="1:21" ht="63.75" x14ac:dyDescent="0.25">
      <c r="A60" s="57" t="s">
        <v>117</v>
      </c>
      <c r="B60" s="64" t="s">
        <v>153</v>
      </c>
      <c r="C60" s="57" t="s">
        <v>143</v>
      </c>
      <c r="D60" s="17">
        <v>2.7506004479999997</v>
      </c>
      <c r="E60" s="17">
        <v>4.4628513112798798</v>
      </c>
      <c r="F60" s="17">
        <f t="shared" si="26"/>
        <v>-1.7122508632798801</v>
      </c>
      <c r="G60" s="17">
        <v>0</v>
      </c>
      <c r="H60" s="17">
        <f t="shared" si="27"/>
        <v>0.68819468000000006</v>
      </c>
      <c r="I60" s="17">
        <v>0</v>
      </c>
      <c r="J60" s="17">
        <v>0.45879645000000002</v>
      </c>
      <c r="K60" s="16">
        <v>0</v>
      </c>
      <c r="L60" s="17">
        <v>0.22939823000000001</v>
      </c>
      <c r="M60" s="17">
        <v>0</v>
      </c>
      <c r="N60" s="17">
        <v>0</v>
      </c>
      <c r="O60" s="17">
        <v>0</v>
      </c>
      <c r="P60" s="17">
        <v>0</v>
      </c>
      <c r="Q60" s="17">
        <f t="shared" si="2"/>
        <v>-2.4004455432798801</v>
      </c>
      <c r="R60" s="17">
        <f t="shared" si="3"/>
        <v>-0.68819468000000006</v>
      </c>
      <c r="S60" s="17">
        <v>0</v>
      </c>
      <c r="T60" s="35" t="s">
        <v>148</v>
      </c>
      <c r="U60" s="20"/>
    </row>
    <row r="61" spans="1:21" ht="94.5" x14ac:dyDescent="0.25">
      <c r="A61" s="57" t="s">
        <v>117</v>
      </c>
      <c r="B61" s="64" t="s">
        <v>154</v>
      </c>
      <c r="C61" s="57" t="s">
        <v>143</v>
      </c>
      <c r="D61" s="17">
        <v>106.4023558986521</v>
      </c>
      <c r="E61" s="17">
        <v>112.97325348317393</v>
      </c>
      <c r="F61" s="17">
        <f t="shared" si="26"/>
        <v>-6.5708975845218305</v>
      </c>
      <c r="G61" s="17">
        <v>0</v>
      </c>
      <c r="H61" s="17">
        <f t="shared" si="27"/>
        <v>26.294369587531424</v>
      </c>
      <c r="I61" s="17">
        <v>0</v>
      </c>
      <c r="J61" s="17">
        <v>25.958188965772084</v>
      </c>
      <c r="K61" s="16">
        <v>0</v>
      </c>
      <c r="L61" s="17">
        <v>0.33618062175934094</v>
      </c>
      <c r="M61" s="17">
        <v>0</v>
      </c>
      <c r="N61" s="17">
        <v>0</v>
      </c>
      <c r="O61" s="17">
        <v>0</v>
      </c>
      <c r="P61" s="17">
        <v>0</v>
      </c>
      <c r="Q61" s="17">
        <f t="shared" si="2"/>
        <v>-32.865267172053251</v>
      </c>
      <c r="R61" s="17">
        <f t="shared" si="3"/>
        <v>-26.294369587531424</v>
      </c>
      <c r="S61" s="17">
        <v>0</v>
      </c>
      <c r="T61" s="35" t="s">
        <v>148</v>
      </c>
      <c r="U61" s="20"/>
    </row>
    <row r="62" spans="1:21" ht="78.75" x14ac:dyDescent="0.25">
      <c r="A62" s="57" t="s">
        <v>117</v>
      </c>
      <c r="B62" s="64" t="s">
        <v>155</v>
      </c>
      <c r="C62" s="57" t="s">
        <v>143</v>
      </c>
      <c r="D62" s="17">
        <v>185.62083800910108</v>
      </c>
      <c r="E62" s="17">
        <v>155.06169045563513</v>
      </c>
      <c r="F62" s="17">
        <f t="shared" si="26"/>
        <v>30.559147553465948</v>
      </c>
      <c r="G62" s="17">
        <v>0</v>
      </c>
      <c r="H62" s="17">
        <f t="shared" si="27"/>
        <v>25.92171888941953</v>
      </c>
      <c r="I62" s="17">
        <v>0</v>
      </c>
      <c r="J62" s="17">
        <v>25.717454768754141</v>
      </c>
      <c r="K62" s="16">
        <v>0</v>
      </c>
      <c r="L62" s="17">
        <v>0.20426412066538741</v>
      </c>
      <c r="M62" s="17">
        <v>0</v>
      </c>
      <c r="N62" s="17">
        <v>0</v>
      </c>
      <c r="O62" s="17">
        <v>0</v>
      </c>
      <c r="P62" s="17">
        <v>0</v>
      </c>
      <c r="Q62" s="17">
        <f t="shared" si="2"/>
        <v>4.6374286640464177</v>
      </c>
      <c r="R62" s="17">
        <f t="shared" si="3"/>
        <v>-25.92171888941953</v>
      </c>
      <c r="S62" s="17">
        <v>0</v>
      </c>
      <c r="T62" s="35" t="s">
        <v>148</v>
      </c>
      <c r="U62" s="20"/>
    </row>
    <row r="63" spans="1:21" ht="47.25" x14ac:dyDescent="0.25">
      <c r="A63" s="57" t="s">
        <v>117</v>
      </c>
      <c r="B63" s="64" t="s">
        <v>156</v>
      </c>
      <c r="C63" s="57" t="s">
        <v>143</v>
      </c>
      <c r="D63" s="17">
        <v>5.2128526957579009</v>
      </c>
      <c r="E63" s="17">
        <v>6.4556598547397899</v>
      </c>
      <c r="F63" s="17">
        <f t="shared" si="26"/>
        <v>-1.242807158981889</v>
      </c>
      <c r="G63" s="17">
        <v>0</v>
      </c>
      <c r="H63" s="17">
        <f t="shared" si="27"/>
        <v>1.6552930199999998</v>
      </c>
      <c r="I63" s="17">
        <v>0</v>
      </c>
      <c r="J63" s="17">
        <v>0</v>
      </c>
      <c r="K63" s="16">
        <v>0</v>
      </c>
      <c r="L63" s="17">
        <v>1.6552930199999998</v>
      </c>
      <c r="M63" s="17">
        <v>0</v>
      </c>
      <c r="N63" s="17">
        <v>0</v>
      </c>
      <c r="O63" s="17">
        <v>0</v>
      </c>
      <c r="P63" s="17">
        <v>0</v>
      </c>
      <c r="Q63" s="17">
        <f t="shared" si="2"/>
        <v>-2.8981001789818888</v>
      </c>
      <c r="R63" s="17">
        <f t="shared" si="3"/>
        <v>-1.6552930199999998</v>
      </c>
      <c r="S63" s="17">
        <v>0</v>
      </c>
      <c r="T63" s="35"/>
      <c r="U63" s="20"/>
    </row>
    <row r="64" spans="1:21" ht="78.75" x14ac:dyDescent="0.25">
      <c r="A64" s="57" t="s">
        <v>117</v>
      </c>
      <c r="B64" s="64" t="s">
        <v>118</v>
      </c>
      <c r="C64" s="57" t="s">
        <v>143</v>
      </c>
      <c r="D64" s="17">
        <v>427.43314362038547</v>
      </c>
      <c r="E64" s="17">
        <v>375.2402319401582</v>
      </c>
      <c r="F64" s="17">
        <f t="shared" si="26"/>
        <v>52.192911680227269</v>
      </c>
      <c r="G64" s="17">
        <v>0</v>
      </c>
      <c r="H64" s="17">
        <f t="shared" si="27"/>
        <v>36.336749668934374</v>
      </c>
      <c r="I64" s="17">
        <v>0</v>
      </c>
      <c r="J64" s="17">
        <v>33.212145220157524</v>
      </c>
      <c r="K64" s="16">
        <v>0</v>
      </c>
      <c r="L64" s="17">
        <v>3.1246044487768487</v>
      </c>
      <c r="M64" s="17">
        <v>0</v>
      </c>
      <c r="N64" s="17">
        <v>0</v>
      </c>
      <c r="O64" s="17">
        <v>0</v>
      </c>
      <c r="P64" s="17">
        <v>0</v>
      </c>
      <c r="Q64" s="17">
        <f t="shared" si="2"/>
        <v>15.856162011292895</v>
      </c>
      <c r="R64" s="17">
        <f t="shared" si="3"/>
        <v>-36.336749668934374</v>
      </c>
      <c r="S64" s="17">
        <v>0</v>
      </c>
      <c r="U64" s="20"/>
    </row>
    <row r="65" spans="1:21" ht="63.75" x14ac:dyDescent="0.25">
      <c r="A65" s="57" t="s">
        <v>117</v>
      </c>
      <c r="B65" s="64" t="s">
        <v>125</v>
      </c>
      <c r="C65" s="57" t="s">
        <v>143</v>
      </c>
      <c r="D65" s="17">
        <v>69.296075150560142</v>
      </c>
      <c r="E65" s="17">
        <v>38.522068483085491</v>
      </c>
      <c r="F65" s="17">
        <f t="shared" si="26"/>
        <v>30.774006667474652</v>
      </c>
      <c r="G65" s="17">
        <v>0</v>
      </c>
      <c r="H65" s="17">
        <f t="shared" si="27"/>
        <v>5.6042399999999999</v>
      </c>
      <c r="I65" s="17">
        <v>0</v>
      </c>
      <c r="J65" s="17">
        <v>4.1336399999999998</v>
      </c>
      <c r="K65" s="16">
        <v>0</v>
      </c>
      <c r="L65" s="17">
        <v>1.4705999999999999</v>
      </c>
      <c r="M65" s="17">
        <v>0</v>
      </c>
      <c r="N65" s="17">
        <v>0</v>
      </c>
      <c r="O65" s="17">
        <v>0</v>
      </c>
      <c r="P65" s="17">
        <v>0</v>
      </c>
      <c r="Q65" s="17">
        <f t="shared" si="2"/>
        <v>25.169766667474651</v>
      </c>
      <c r="R65" s="17">
        <f t="shared" si="3"/>
        <v>-5.6042399999999999</v>
      </c>
      <c r="S65" s="17">
        <v>0</v>
      </c>
      <c r="T65" s="35" t="s">
        <v>148</v>
      </c>
      <c r="U65" s="20"/>
    </row>
    <row r="66" spans="1:21" ht="94.5" x14ac:dyDescent="0.25">
      <c r="A66" s="57" t="s">
        <v>117</v>
      </c>
      <c r="B66" s="64" t="s">
        <v>131</v>
      </c>
      <c r="C66" s="57" t="s">
        <v>143</v>
      </c>
      <c r="D66" s="17">
        <v>32.183823625805843</v>
      </c>
      <c r="E66" s="17">
        <v>55.924204309220286</v>
      </c>
      <c r="F66" s="17">
        <f t="shared" si="26"/>
        <v>-23.740380683414443</v>
      </c>
      <c r="G66" s="17">
        <v>0</v>
      </c>
      <c r="H66" s="17">
        <f t="shared" si="27"/>
        <v>2.2065439228074606</v>
      </c>
      <c r="I66" s="17">
        <v>0</v>
      </c>
      <c r="J66" s="17">
        <v>2.0117164537882344</v>
      </c>
      <c r="K66" s="16">
        <v>0</v>
      </c>
      <c r="L66" s="17">
        <v>0.19482746901922635</v>
      </c>
      <c r="M66" s="17">
        <v>0</v>
      </c>
      <c r="N66" s="17">
        <v>0</v>
      </c>
      <c r="O66" s="17">
        <v>0</v>
      </c>
      <c r="P66" s="17">
        <v>0</v>
      </c>
      <c r="Q66" s="17">
        <f t="shared" si="2"/>
        <v>-25.946924606221906</v>
      </c>
      <c r="R66" s="17">
        <f t="shared" si="3"/>
        <v>-2.2065439228074606</v>
      </c>
      <c r="S66" s="17">
        <v>0</v>
      </c>
      <c r="T66" s="35" t="s">
        <v>148</v>
      </c>
      <c r="U66" s="20"/>
    </row>
    <row r="67" spans="1:21" ht="78.75" x14ac:dyDescent="0.25">
      <c r="A67" s="57" t="s">
        <v>117</v>
      </c>
      <c r="B67" s="64" t="s">
        <v>119</v>
      </c>
      <c r="C67" s="57" t="s">
        <v>143</v>
      </c>
      <c r="D67" s="17">
        <v>197.21058701626683</v>
      </c>
      <c r="E67" s="17">
        <v>77.966183562509443</v>
      </c>
      <c r="F67" s="17">
        <f t="shared" si="26"/>
        <v>119.24440345375739</v>
      </c>
      <c r="G67" s="17">
        <v>0</v>
      </c>
      <c r="H67" s="17">
        <f t="shared" si="27"/>
        <v>-39.127507169999994</v>
      </c>
      <c r="I67" s="17">
        <v>0</v>
      </c>
      <c r="J67" s="17">
        <v>-39.127507169999994</v>
      </c>
      <c r="K67" s="16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f t="shared" si="2"/>
        <v>158.37191062375737</v>
      </c>
      <c r="R67" s="17">
        <f t="shared" si="3"/>
        <v>39.127507169999994</v>
      </c>
      <c r="S67" s="17">
        <v>0</v>
      </c>
      <c r="T67" s="35" t="s">
        <v>148</v>
      </c>
      <c r="U67" s="20"/>
    </row>
    <row r="68" spans="1:21" ht="63.75" x14ac:dyDescent="0.25">
      <c r="A68" s="57" t="s">
        <v>117</v>
      </c>
      <c r="B68" s="64" t="s">
        <v>120</v>
      </c>
      <c r="C68" s="57" t="s">
        <v>143</v>
      </c>
      <c r="D68" s="17">
        <v>35.671927931340619</v>
      </c>
      <c r="E68" s="17">
        <v>29.689331276343975</v>
      </c>
      <c r="F68" s="17">
        <f t="shared" si="26"/>
        <v>5.9825966549966445</v>
      </c>
      <c r="G68" s="17">
        <v>0</v>
      </c>
      <c r="H68" s="17">
        <f t="shared" si="27"/>
        <v>10.32346624</v>
      </c>
      <c r="I68" s="17">
        <v>0</v>
      </c>
      <c r="J68" s="17">
        <v>4.1293864900000008</v>
      </c>
      <c r="K68" s="16">
        <v>0</v>
      </c>
      <c r="L68" s="17">
        <v>6.1940797499999993</v>
      </c>
      <c r="M68" s="17">
        <v>0</v>
      </c>
      <c r="N68" s="17">
        <v>0</v>
      </c>
      <c r="O68" s="17">
        <v>0</v>
      </c>
      <c r="P68" s="17">
        <v>0</v>
      </c>
      <c r="Q68" s="17">
        <f t="shared" si="2"/>
        <v>-4.3408695850033556</v>
      </c>
      <c r="R68" s="17">
        <f t="shared" si="3"/>
        <v>-10.32346624</v>
      </c>
      <c r="S68" s="17">
        <v>0</v>
      </c>
      <c r="T68" s="35" t="s">
        <v>148</v>
      </c>
      <c r="U68" s="20"/>
    </row>
    <row r="69" spans="1:21" ht="47.25" x14ac:dyDescent="0.25">
      <c r="A69" s="57" t="s">
        <v>117</v>
      </c>
      <c r="B69" s="64" t="s">
        <v>121</v>
      </c>
      <c r="C69" s="57" t="s">
        <v>143</v>
      </c>
      <c r="D69" s="17">
        <v>17.515656741826948</v>
      </c>
      <c r="E69" s="17">
        <v>20.770187292051954</v>
      </c>
      <c r="F69" s="17">
        <f t="shared" si="26"/>
        <v>-3.2545305502250059</v>
      </c>
      <c r="G69" s="17">
        <v>0</v>
      </c>
      <c r="H69" s="17">
        <f t="shared" si="27"/>
        <v>0</v>
      </c>
      <c r="I69" s="17">
        <v>0</v>
      </c>
      <c r="J69" s="17">
        <v>0</v>
      </c>
      <c r="K69" s="16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f t="shared" si="2"/>
        <v>-3.2545305502250059</v>
      </c>
      <c r="R69" s="17">
        <f t="shared" si="3"/>
        <v>0</v>
      </c>
      <c r="S69" s="17">
        <v>0</v>
      </c>
      <c r="T69" s="35"/>
      <c r="U69" s="20"/>
    </row>
    <row r="70" spans="1:21" ht="63.75" x14ac:dyDescent="0.25">
      <c r="A70" s="57" t="s">
        <v>117</v>
      </c>
      <c r="B70" s="64" t="s">
        <v>123</v>
      </c>
      <c r="C70" s="57" t="s">
        <v>143</v>
      </c>
      <c r="D70" s="17">
        <v>48.504666680285268</v>
      </c>
      <c r="E70" s="17">
        <v>35.152228290428056</v>
      </c>
      <c r="F70" s="17">
        <f t="shared" si="26"/>
        <v>13.352438389857213</v>
      </c>
      <c r="G70" s="17">
        <v>0</v>
      </c>
      <c r="H70" s="17">
        <f t="shared" si="27"/>
        <v>3.5780000000000003</v>
      </c>
      <c r="I70" s="17">
        <v>0</v>
      </c>
      <c r="J70" s="17">
        <v>1.4312</v>
      </c>
      <c r="K70" s="16">
        <v>0</v>
      </c>
      <c r="L70" s="17">
        <v>2.1468000000000003</v>
      </c>
      <c r="M70" s="17">
        <v>0</v>
      </c>
      <c r="N70" s="17">
        <v>0</v>
      </c>
      <c r="O70" s="17">
        <v>0</v>
      </c>
      <c r="P70" s="17">
        <v>0</v>
      </c>
      <c r="Q70" s="17">
        <f t="shared" si="2"/>
        <v>9.7744383898572131</v>
      </c>
      <c r="R70" s="17">
        <f t="shared" si="3"/>
        <v>-3.5780000000000003</v>
      </c>
      <c r="S70" s="17">
        <v>0</v>
      </c>
      <c r="T70" s="35" t="s">
        <v>148</v>
      </c>
      <c r="U70" s="20"/>
    </row>
    <row r="71" spans="1:21" ht="78.75" x14ac:dyDescent="0.25">
      <c r="A71" s="57" t="s">
        <v>117</v>
      </c>
      <c r="B71" s="64" t="s">
        <v>127</v>
      </c>
      <c r="C71" s="57" t="s">
        <v>143</v>
      </c>
      <c r="D71" s="17">
        <v>259.0914071887222</v>
      </c>
      <c r="E71" s="17">
        <v>246.52022566949566</v>
      </c>
      <c r="F71" s="17">
        <f t="shared" si="26"/>
        <v>12.571181519226542</v>
      </c>
      <c r="G71" s="17">
        <v>0</v>
      </c>
      <c r="H71" s="17">
        <f t="shared" si="27"/>
        <v>32.610111312389186</v>
      </c>
      <c r="I71" s="17">
        <v>0</v>
      </c>
      <c r="J71" s="17">
        <v>26.098677630157525</v>
      </c>
      <c r="K71" s="16">
        <v>0</v>
      </c>
      <c r="L71" s="17">
        <v>6.5114336822316643</v>
      </c>
      <c r="M71" s="17">
        <v>0</v>
      </c>
      <c r="N71" s="17">
        <v>0</v>
      </c>
      <c r="O71" s="17">
        <v>0</v>
      </c>
      <c r="P71" s="17">
        <v>0</v>
      </c>
      <c r="Q71" s="17">
        <f t="shared" si="2"/>
        <v>-20.038929793162644</v>
      </c>
      <c r="R71" s="17">
        <f t="shared" si="3"/>
        <v>-32.610111312389186</v>
      </c>
      <c r="S71" s="17">
        <v>0</v>
      </c>
      <c r="T71" s="35" t="s">
        <v>148</v>
      </c>
      <c r="U71" s="20"/>
    </row>
    <row r="72" spans="1:21" ht="63.75" x14ac:dyDescent="0.25">
      <c r="A72" s="57" t="s">
        <v>117</v>
      </c>
      <c r="B72" s="64" t="s">
        <v>130</v>
      </c>
      <c r="C72" s="57" t="s">
        <v>143</v>
      </c>
      <c r="D72" s="17">
        <v>66.668162512240173</v>
      </c>
      <c r="E72" s="17">
        <v>27.292050298545604</v>
      </c>
      <c r="F72" s="17">
        <f t="shared" si="26"/>
        <v>39.376112213694569</v>
      </c>
      <c r="G72" s="17">
        <v>0</v>
      </c>
      <c r="H72" s="17">
        <f t="shared" si="27"/>
        <v>1.764841E-2</v>
      </c>
      <c r="I72" s="17">
        <v>0</v>
      </c>
      <c r="J72" s="17">
        <v>1.764841E-2</v>
      </c>
      <c r="K72" s="16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f t="shared" si="2"/>
        <v>39.358463803694569</v>
      </c>
      <c r="R72" s="17">
        <f t="shared" si="3"/>
        <v>-1.764841E-2</v>
      </c>
      <c r="S72" s="17">
        <v>0</v>
      </c>
      <c r="T72" s="35" t="s">
        <v>148</v>
      </c>
      <c r="U72" s="20"/>
    </row>
    <row r="73" spans="1:21" ht="78.75" x14ac:dyDescent="0.25">
      <c r="A73" s="57" t="s">
        <v>117</v>
      </c>
      <c r="B73" s="64" t="s">
        <v>129</v>
      </c>
      <c r="C73" s="57" t="s">
        <v>143</v>
      </c>
      <c r="D73" s="17">
        <v>498.75237627987974</v>
      </c>
      <c r="E73" s="17">
        <v>420.3859277613841</v>
      </c>
      <c r="F73" s="17">
        <f t="shared" si="26"/>
        <v>78.366448518495645</v>
      </c>
      <c r="G73" s="17">
        <v>0</v>
      </c>
      <c r="H73" s="17">
        <f t="shared" si="27"/>
        <v>56.432842252673574</v>
      </c>
      <c r="I73" s="17">
        <v>0</v>
      </c>
      <c r="J73" s="17">
        <v>56.223270004901906</v>
      </c>
      <c r="K73" s="16">
        <v>0</v>
      </c>
      <c r="L73" s="17">
        <v>0.20957224777166947</v>
      </c>
      <c r="M73" s="17">
        <v>0</v>
      </c>
      <c r="N73" s="17">
        <v>0</v>
      </c>
      <c r="O73" s="17">
        <v>0</v>
      </c>
      <c r="P73" s="17">
        <v>0</v>
      </c>
      <c r="Q73" s="17">
        <f t="shared" si="2"/>
        <v>21.933606265822071</v>
      </c>
      <c r="R73" s="17">
        <f t="shared" si="3"/>
        <v>-56.432842252673574</v>
      </c>
      <c r="S73" s="17">
        <v>0</v>
      </c>
      <c r="T73" s="35" t="s">
        <v>148</v>
      </c>
      <c r="U73" s="20"/>
    </row>
    <row r="74" spans="1:21" ht="94.5" x14ac:dyDescent="0.25">
      <c r="A74" s="57" t="s">
        <v>117</v>
      </c>
      <c r="B74" s="64" t="s">
        <v>171</v>
      </c>
      <c r="C74" s="57" t="s">
        <v>143</v>
      </c>
      <c r="D74" s="17">
        <v>68.952804149675742</v>
      </c>
      <c r="E74" s="17">
        <v>0</v>
      </c>
      <c r="F74" s="17">
        <f t="shared" si="26"/>
        <v>68.952804149675742</v>
      </c>
      <c r="G74" s="17">
        <v>0</v>
      </c>
      <c r="H74" s="17">
        <f t="shared" si="27"/>
        <v>22.52544</v>
      </c>
      <c r="I74" s="17">
        <v>0</v>
      </c>
      <c r="J74" s="17">
        <v>5.6313599999999999</v>
      </c>
      <c r="K74" s="16">
        <v>0</v>
      </c>
      <c r="L74" s="17">
        <v>16.894079999999999</v>
      </c>
      <c r="M74" s="17">
        <v>0</v>
      </c>
      <c r="N74" s="17">
        <v>0</v>
      </c>
      <c r="O74" s="17">
        <v>0</v>
      </c>
      <c r="P74" s="17">
        <v>0</v>
      </c>
      <c r="Q74" s="17">
        <f t="shared" si="2"/>
        <v>46.427364149675739</v>
      </c>
      <c r="R74" s="17">
        <f t="shared" si="3"/>
        <v>-22.52544</v>
      </c>
      <c r="S74" s="17">
        <v>0</v>
      </c>
      <c r="T74" s="35"/>
      <c r="U74" s="20"/>
    </row>
    <row r="75" spans="1:21" ht="63.75" x14ac:dyDescent="0.25">
      <c r="A75" s="57" t="s">
        <v>117</v>
      </c>
      <c r="B75" s="64" t="s">
        <v>124</v>
      </c>
      <c r="C75" s="57" t="s">
        <v>143</v>
      </c>
      <c r="D75" s="17">
        <v>36.261592186745446</v>
      </c>
      <c r="E75" s="17">
        <v>26.147175417877037</v>
      </c>
      <c r="F75" s="17">
        <f t="shared" si="26"/>
        <v>10.114416768868409</v>
      </c>
      <c r="G75" s="17">
        <v>0</v>
      </c>
      <c r="H75" s="17">
        <f t="shared" si="27"/>
        <v>1.3619999999999999</v>
      </c>
      <c r="I75" s="17">
        <v>0</v>
      </c>
      <c r="J75" s="17">
        <v>0.54479999999999995</v>
      </c>
      <c r="K75" s="16">
        <v>0</v>
      </c>
      <c r="L75" s="17">
        <v>0.81719999999999993</v>
      </c>
      <c r="M75" s="17">
        <v>0</v>
      </c>
      <c r="N75" s="17">
        <v>0</v>
      </c>
      <c r="O75" s="17">
        <v>0</v>
      </c>
      <c r="P75" s="17">
        <v>0</v>
      </c>
      <c r="Q75" s="17">
        <f t="shared" si="2"/>
        <v>8.7524167688684091</v>
      </c>
      <c r="R75" s="17">
        <f t="shared" si="3"/>
        <v>-1.3619999999999999</v>
      </c>
      <c r="S75" s="17">
        <v>0</v>
      </c>
      <c r="T75" s="35" t="s">
        <v>148</v>
      </c>
      <c r="U75" s="20"/>
    </row>
    <row r="76" spans="1:21" ht="126" x14ac:dyDescent="0.25">
      <c r="A76" s="57" t="s">
        <v>117</v>
      </c>
      <c r="B76" s="64" t="s">
        <v>126</v>
      </c>
      <c r="C76" s="57" t="s">
        <v>143</v>
      </c>
      <c r="D76" s="17">
        <v>71.728280975477475</v>
      </c>
      <c r="E76" s="17">
        <v>110.55245577121192</v>
      </c>
      <c r="F76" s="17">
        <f t="shared" si="26"/>
        <v>-38.82417479573445</v>
      </c>
      <c r="G76" s="17">
        <v>0</v>
      </c>
      <c r="H76" s="17">
        <f t="shared" si="27"/>
        <v>0.1452</v>
      </c>
      <c r="I76" s="17">
        <v>0</v>
      </c>
      <c r="J76" s="17">
        <v>0</v>
      </c>
      <c r="K76" s="16">
        <v>0</v>
      </c>
      <c r="L76" s="17">
        <v>0.1452</v>
      </c>
      <c r="M76" s="17">
        <v>0</v>
      </c>
      <c r="N76" s="17">
        <v>0</v>
      </c>
      <c r="O76" s="17">
        <v>0</v>
      </c>
      <c r="P76" s="17">
        <v>0</v>
      </c>
      <c r="Q76" s="17">
        <f t="shared" si="2"/>
        <v>-38.969374795734453</v>
      </c>
      <c r="R76" s="17">
        <f t="shared" si="3"/>
        <v>-0.1452</v>
      </c>
      <c r="S76" s="17">
        <v>0</v>
      </c>
      <c r="T76" s="35"/>
      <c r="U76" s="20"/>
    </row>
    <row r="77" spans="1:21" ht="63.75" x14ac:dyDescent="0.25">
      <c r="A77" s="57" t="s">
        <v>117</v>
      </c>
      <c r="B77" s="64" t="s">
        <v>122</v>
      </c>
      <c r="C77" s="57" t="s">
        <v>143</v>
      </c>
      <c r="D77" s="17">
        <v>30.784541553154021</v>
      </c>
      <c r="E77" s="17">
        <v>27.960900551031056</v>
      </c>
      <c r="F77" s="17">
        <f t="shared" si="26"/>
        <v>2.8236410021229652</v>
      </c>
      <c r="G77" s="17">
        <v>0</v>
      </c>
      <c r="H77" s="17">
        <f t="shared" si="27"/>
        <v>8.3142733500000006</v>
      </c>
      <c r="I77" s="17">
        <v>0</v>
      </c>
      <c r="J77" s="17">
        <v>3.32570934</v>
      </c>
      <c r="K77" s="16">
        <v>0</v>
      </c>
      <c r="L77" s="17">
        <v>4.9885640100000002</v>
      </c>
      <c r="M77" s="17">
        <v>0</v>
      </c>
      <c r="N77" s="17">
        <v>0</v>
      </c>
      <c r="O77" s="17">
        <v>0</v>
      </c>
      <c r="P77" s="17">
        <v>0</v>
      </c>
      <c r="Q77" s="17">
        <f t="shared" si="2"/>
        <v>-5.4906323478770354</v>
      </c>
      <c r="R77" s="17">
        <f t="shared" si="3"/>
        <v>-8.3142733500000006</v>
      </c>
      <c r="S77" s="17">
        <v>0</v>
      </c>
      <c r="T77" s="35" t="s">
        <v>148</v>
      </c>
      <c r="U77" s="20"/>
    </row>
    <row r="78" spans="1:21" ht="63.75" x14ac:dyDescent="0.25">
      <c r="A78" s="57" t="s">
        <v>117</v>
      </c>
      <c r="B78" s="64" t="s">
        <v>157</v>
      </c>
      <c r="C78" s="57" t="s">
        <v>143</v>
      </c>
      <c r="D78" s="17">
        <v>51.728496510478521</v>
      </c>
      <c r="E78" s="17">
        <v>56.639463423945308</v>
      </c>
      <c r="F78" s="17">
        <f t="shared" si="26"/>
        <v>-4.9109669134667868</v>
      </c>
      <c r="G78" s="17">
        <v>0</v>
      </c>
      <c r="H78" s="17">
        <f t="shared" si="27"/>
        <v>15.532928296717955</v>
      </c>
      <c r="I78" s="17">
        <v>0</v>
      </c>
      <c r="J78" s="17">
        <v>12.884542952907077</v>
      </c>
      <c r="K78" s="16">
        <v>0</v>
      </c>
      <c r="L78" s="17">
        <v>2.6483853438108782</v>
      </c>
      <c r="M78" s="17">
        <v>0</v>
      </c>
      <c r="N78" s="17">
        <v>0</v>
      </c>
      <c r="O78" s="17">
        <v>0</v>
      </c>
      <c r="P78" s="17">
        <v>0</v>
      </c>
      <c r="Q78" s="17">
        <f t="shared" si="2"/>
        <v>-20.443895210184742</v>
      </c>
      <c r="R78" s="17">
        <f t="shared" si="3"/>
        <v>-15.532928296717955</v>
      </c>
      <c r="S78" s="17">
        <v>0</v>
      </c>
      <c r="T78" s="35" t="s">
        <v>148</v>
      </c>
      <c r="U78" s="20"/>
    </row>
    <row r="79" spans="1:21" ht="47.25" x14ac:dyDescent="0.25">
      <c r="A79" s="57" t="s">
        <v>117</v>
      </c>
      <c r="B79" s="64" t="s">
        <v>172</v>
      </c>
      <c r="C79" s="57" t="s">
        <v>143</v>
      </c>
      <c r="D79" s="17">
        <v>24.537160953719994</v>
      </c>
      <c r="E79" s="17">
        <v>0</v>
      </c>
      <c r="F79" s="17">
        <f t="shared" si="26"/>
        <v>24.537160953719994</v>
      </c>
      <c r="G79" s="17">
        <v>0</v>
      </c>
      <c r="H79" s="17">
        <f t="shared" si="27"/>
        <v>0</v>
      </c>
      <c r="I79" s="17">
        <v>0</v>
      </c>
      <c r="J79" s="17">
        <v>0</v>
      </c>
      <c r="K79" s="16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f t="shared" si="2"/>
        <v>24.537160953719994</v>
      </c>
      <c r="R79" s="17">
        <f t="shared" si="3"/>
        <v>0</v>
      </c>
      <c r="S79" s="17">
        <v>0</v>
      </c>
      <c r="T79" s="35"/>
      <c r="U79" s="20"/>
    </row>
    <row r="80" spans="1:21" ht="63.75" x14ac:dyDescent="0.25">
      <c r="A80" s="57" t="s">
        <v>117</v>
      </c>
      <c r="B80" s="64" t="s">
        <v>158</v>
      </c>
      <c r="C80" s="57" t="s">
        <v>143</v>
      </c>
      <c r="D80" s="17">
        <v>47.486285256915231</v>
      </c>
      <c r="E80" s="17">
        <v>4.0196944160688828</v>
      </c>
      <c r="F80" s="17">
        <f t="shared" si="26"/>
        <v>43.466590840846351</v>
      </c>
      <c r="G80" s="17">
        <v>0</v>
      </c>
      <c r="H80" s="17">
        <f t="shared" si="27"/>
        <v>0.77773001182675416</v>
      </c>
      <c r="I80" s="17">
        <v>0</v>
      </c>
      <c r="J80" s="17">
        <v>0.50269101871678235</v>
      </c>
      <c r="K80" s="17">
        <v>0</v>
      </c>
      <c r="L80" s="17">
        <v>0.27503899310997182</v>
      </c>
      <c r="M80" s="17">
        <v>0</v>
      </c>
      <c r="N80" s="17">
        <v>0</v>
      </c>
      <c r="O80" s="17">
        <v>0</v>
      </c>
      <c r="P80" s="17">
        <v>0</v>
      </c>
      <c r="Q80" s="17">
        <f t="shared" si="2"/>
        <v>42.688860829019596</v>
      </c>
      <c r="R80" s="17">
        <f t="shared" si="3"/>
        <v>-0.77773001182675416</v>
      </c>
      <c r="S80" s="17">
        <v>0</v>
      </c>
      <c r="T80" s="35" t="s">
        <v>148</v>
      </c>
      <c r="U80" s="20"/>
    </row>
    <row r="81" spans="1:21" ht="63" x14ac:dyDescent="0.25">
      <c r="A81" s="51" t="s">
        <v>60</v>
      </c>
      <c r="B81" s="52" t="s">
        <v>61</v>
      </c>
      <c r="C81" s="53" t="s">
        <v>24</v>
      </c>
      <c r="D81" s="59">
        <v>0</v>
      </c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59">
        <f t="shared" si="2"/>
        <v>0</v>
      </c>
      <c r="R81" s="59">
        <f t="shared" si="3"/>
        <v>0</v>
      </c>
      <c r="S81" s="59">
        <v>0</v>
      </c>
      <c r="T81" s="61"/>
      <c r="U81" s="20"/>
    </row>
    <row r="82" spans="1:21" ht="47.25" x14ac:dyDescent="0.25">
      <c r="A82" s="51" t="s">
        <v>62</v>
      </c>
      <c r="B82" s="52" t="s">
        <v>63</v>
      </c>
      <c r="C82" s="53" t="s">
        <v>24</v>
      </c>
      <c r="D82" s="60"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f t="shared" si="2"/>
        <v>0</v>
      </c>
      <c r="R82" s="60">
        <f t="shared" si="3"/>
        <v>0</v>
      </c>
      <c r="S82" s="60">
        <v>0</v>
      </c>
      <c r="T82" s="62"/>
      <c r="U82" s="20"/>
    </row>
    <row r="83" spans="1:21" ht="63" x14ac:dyDescent="0.25">
      <c r="A83" s="51" t="s">
        <v>64</v>
      </c>
      <c r="B83" s="52" t="s">
        <v>65</v>
      </c>
      <c r="C83" s="53" t="s">
        <v>24</v>
      </c>
      <c r="D83" s="59">
        <v>0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f t="shared" ref="Q83:Q115" si="28">F83-H83</f>
        <v>0</v>
      </c>
      <c r="R83" s="59">
        <f t="shared" ref="R83:R115" si="29">G83-H83</f>
        <v>0</v>
      </c>
      <c r="S83" s="59">
        <v>0</v>
      </c>
      <c r="T83" s="53"/>
      <c r="U83" s="20"/>
    </row>
    <row r="84" spans="1:21" ht="47.25" x14ac:dyDescent="0.25">
      <c r="A84" s="51" t="s">
        <v>66</v>
      </c>
      <c r="B84" s="52" t="s">
        <v>67</v>
      </c>
      <c r="C84" s="53" t="s">
        <v>24</v>
      </c>
      <c r="D84" s="59">
        <v>0</v>
      </c>
      <c r="E84" s="59">
        <v>0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f t="shared" si="28"/>
        <v>0</v>
      </c>
      <c r="R84" s="59">
        <f t="shared" si="29"/>
        <v>0</v>
      </c>
      <c r="S84" s="59">
        <v>0</v>
      </c>
      <c r="T84" s="53"/>
      <c r="U84" s="20"/>
    </row>
    <row r="85" spans="1:21" ht="47.25" x14ac:dyDescent="0.25">
      <c r="A85" s="54" t="s">
        <v>68</v>
      </c>
      <c r="B85" s="55" t="s">
        <v>69</v>
      </c>
      <c r="C85" s="56" t="s">
        <v>24</v>
      </c>
      <c r="D85" s="17">
        <v>0</v>
      </c>
      <c r="E85" s="17">
        <v>0</v>
      </c>
      <c r="F85" s="17">
        <v>0</v>
      </c>
      <c r="G85" s="16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f t="shared" si="28"/>
        <v>0</v>
      </c>
      <c r="R85" s="17">
        <f t="shared" si="29"/>
        <v>0</v>
      </c>
      <c r="S85" s="17">
        <v>0</v>
      </c>
      <c r="T85" s="35"/>
      <c r="U85" s="20"/>
    </row>
    <row r="86" spans="1:21" ht="47.25" x14ac:dyDescent="0.25">
      <c r="A86" s="54" t="s">
        <v>70</v>
      </c>
      <c r="B86" s="55" t="s">
        <v>71</v>
      </c>
      <c r="C86" s="56" t="s">
        <v>24</v>
      </c>
      <c r="D86" s="17">
        <v>0</v>
      </c>
      <c r="E86" s="17">
        <v>0</v>
      </c>
      <c r="F86" s="17">
        <v>0</v>
      </c>
      <c r="G86" s="16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f t="shared" si="28"/>
        <v>0</v>
      </c>
      <c r="R86" s="17">
        <f t="shared" si="29"/>
        <v>0</v>
      </c>
      <c r="S86" s="17">
        <v>0</v>
      </c>
      <c r="T86" s="35"/>
      <c r="U86" s="20"/>
    </row>
    <row r="87" spans="1:21" ht="47.25" x14ac:dyDescent="0.25">
      <c r="A87" s="54" t="s">
        <v>72</v>
      </c>
      <c r="B87" s="55" t="s">
        <v>73</v>
      </c>
      <c r="C87" s="56" t="s">
        <v>24</v>
      </c>
      <c r="D87" s="17">
        <v>0</v>
      </c>
      <c r="E87" s="17">
        <v>0</v>
      </c>
      <c r="F87" s="17">
        <v>0</v>
      </c>
      <c r="G87" s="16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f t="shared" si="28"/>
        <v>0</v>
      </c>
      <c r="R87" s="17">
        <f t="shared" si="29"/>
        <v>0</v>
      </c>
      <c r="S87" s="17">
        <v>0</v>
      </c>
      <c r="T87" s="36"/>
      <c r="U87" s="20"/>
    </row>
    <row r="88" spans="1:21" ht="47.25" x14ac:dyDescent="0.25">
      <c r="A88" s="54" t="s">
        <v>74</v>
      </c>
      <c r="B88" s="55" t="s">
        <v>75</v>
      </c>
      <c r="C88" s="56" t="s">
        <v>24</v>
      </c>
      <c r="D88" s="17">
        <v>0</v>
      </c>
      <c r="E88" s="17">
        <v>0</v>
      </c>
      <c r="F88" s="17">
        <v>0</v>
      </c>
      <c r="G88" s="16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f t="shared" si="28"/>
        <v>0</v>
      </c>
      <c r="R88" s="17">
        <f t="shared" si="29"/>
        <v>0</v>
      </c>
      <c r="S88" s="17">
        <v>0</v>
      </c>
      <c r="T88" s="36"/>
      <c r="U88" s="20"/>
    </row>
    <row r="89" spans="1:21" ht="63" x14ac:dyDescent="0.25">
      <c r="A89" s="54" t="s">
        <v>76</v>
      </c>
      <c r="B89" s="55" t="s">
        <v>77</v>
      </c>
      <c r="C89" s="56" t="s">
        <v>24</v>
      </c>
      <c r="D89" s="17">
        <v>0</v>
      </c>
      <c r="E89" s="17">
        <v>0</v>
      </c>
      <c r="F89" s="17">
        <v>0</v>
      </c>
      <c r="G89" s="16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f t="shared" si="28"/>
        <v>0</v>
      </c>
      <c r="R89" s="17">
        <f t="shared" si="29"/>
        <v>0</v>
      </c>
      <c r="S89" s="17">
        <v>0</v>
      </c>
      <c r="T89" s="35"/>
      <c r="U89" s="20"/>
    </row>
    <row r="90" spans="1:21" ht="63" x14ac:dyDescent="0.25">
      <c r="A90" s="54" t="s">
        <v>78</v>
      </c>
      <c r="B90" s="55" t="s">
        <v>79</v>
      </c>
      <c r="C90" s="56" t="s">
        <v>24</v>
      </c>
      <c r="D90" s="17">
        <v>0</v>
      </c>
      <c r="E90" s="17">
        <v>0</v>
      </c>
      <c r="F90" s="17">
        <v>0</v>
      </c>
      <c r="G90" s="16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f t="shared" si="28"/>
        <v>0</v>
      </c>
      <c r="R90" s="17">
        <f t="shared" si="29"/>
        <v>0</v>
      </c>
      <c r="S90" s="17">
        <v>0</v>
      </c>
      <c r="T90" s="35"/>
      <c r="U90" s="20"/>
    </row>
    <row r="91" spans="1:21" ht="63" x14ac:dyDescent="0.25">
      <c r="A91" s="54" t="s">
        <v>80</v>
      </c>
      <c r="B91" s="55" t="s">
        <v>81</v>
      </c>
      <c r="C91" s="56" t="s">
        <v>24</v>
      </c>
      <c r="D91" s="17">
        <v>0</v>
      </c>
      <c r="E91" s="17">
        <v>0</v>
      </c>
      <c r="F91" s="17">
        <v>0</v>
      </c>
      <c r="G91" s="16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f t="shared" si="28"/>
        <v>0</v>
      </c>
      <c r="R91" s="17">
        <f t="shared" si="29"/>
        <v>0</v>
      </c>
      <c r="S91" s="17">
        <v>0</v>
      </c>
      <c r="T91" s="35"/>
      <c r="U91" s="20"/>
    </row>
    <row r="92" spans="1:21" ht="63" x14ac:dyDescent="0.25">
      <c r="A92" s="54" t="s">
        <v>82</v>
      </c>
      <c r="B92" s="55" t="s">
        <v>83</v>
      </c>
      <c r="C92" s="56" t="s">
        <v>24</v>
      </c>
      <c r="D92" s="17">
        <v>0</v>
      </c>
      <c r="E92" s="17">
        <v>0</v>
      </c>
      <c r="F92" s="17">
        <v>0</v>
      </c>
      <c r="G92" s="16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f t="shared" si="28"/>
        <v>0</v>
      </c>
      <c r="R92" s="17">
        <f t="shared" si="29"/>
        <v>0</v>
      </c>
      <c r="S92" s="17">
        <v>0</v>
      </c>
      <c r="T92" s="35"/>
      <c r="U92" s="20"/>
    </row>
    <row r="93" spans="1:21" ht="63" x14ac:dyDescent="0.25">
      <c r="A93" s="51" t="s">
        <v>84</v>
      </c>
      <c r="B93" s="52" t="s">
        <v>85</v>
      </c>
      <c r="C93" s="53" t="s">
        <v>24</v>
      </c>
      <c r="D93" s="59">
        <v>0</v>
      </c>
      <c r="E93" s="59">
        <v>0</v>
      </c>
      <c r="F93" s="59">
        <v>0</v>
      </c>
      <c r="G93" s="59">
        <v>0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0</v>
      </c>
      <c r="P93" s="59">
        <v>0</v>
      </c>
      <c r="Q93" s="59">
        <f t="shared" si="28"/>
        <v>0</v>
      </c>
      <c r="R93" s="59">
        <f t="shared" si="29"/>
        <v>0</v>
      </c>
      <c r="S93" s="59">
        <v>0</v>
      </c>
      <c r="T93" s="59"/>
      <c r="U93" s="20"/>
    </row>
    <row r="94" spans="1:21" ht="47.25" x14ac:dyDescent="0.25">
      <c r="A94" s="54" t="s">
        <v>86</v>
      </c>
      <c r="B94" s="55" t="s">
        <v>87</v>
      </c>
      <c r="C94" s="56" t="s">
        <v>24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f t="shared" si="28"/>
        <v>0</v>
      </c>
      <c r="R94" s="17">
        <f t="shared" si="29"/>
        <v>0</v>
      </c>
      <c r="S94" s="17">
        <v>0</v>
      </c>
      <c r="T94" s="35"/>
      <c r="U94" s="20"/>
    </row>
    <row r="95" spans="1:21" ht="63" x14ac:dyDescent="0.25">
      <c r="A95" s="54" t="s">
        <v>88</v>
      </c>
      <c r="B95" s="55" t="s">
        <v>89</v>
      </c>
      <c r="C95" s="56" t="s">
        <v>24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f t="shared" si="28"/>
        <v>0</v>
      </c>
      <c r="R95" s="17">
        <f t="shared" si="29"/>
        <v>0</v>
      </c>
      <c r="S95" s="17">
        <v>0</v>
      </c>
      <c r="T95" s="35"/>
      <c r="U95" s="20"/>
    </row>
    <row r="96" spans="1:21" ht="94.5" x14ac:dyDescent="0.25">
      <c r="A96" s="48" t="s">
        <v>132</v>
      </c>
      <c r="B96" s="49" t="s">
        <v>133</v>
      </c>
      <c r="C96" s="50" t="s">
        <v>24</v>
      </c>
      <c r="D96" s="58">
        <v>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58">
        <f t="shared" si="28"/>
        <v>0</v>
      </c>
      <c r="R96" s="58">
        <f t="shared" si="29"/>
        <v>0</v>
      </c>
      <c r="S96" s="58">
        <v>0</v>
      </c>
      <c r="T96" s="50"/>
      <c r="U96" s="20"/>
    </row>
    <row r="97" spans="1:21" ht="78.75" x14ac:dyDescent="0.25">
      <c r="A97" s="51" t="s">
        <v>134</v>
      </c>
      <c r="B97" s="52" t="s">
        <v>135</v>
      </c>
      <c r="C97" s="53" t="s">
        <v>24</v>
      </c>
      <c r="D97" s="59">
        <v>0</v>
      </c>
      <c r="E97" s="59">
        <v>0</v>
      </c>
      <c r="F97" s="59">
        <v>0</v>
      </c>
      <c r="G97" s="59">
        <v>0</v>
      </c>
      <c r="H97" s="59">
        <v>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59">
        <f t="shared" si="28"/>
        <v>0</v>
      </c>
      <c r="R97" s="59">
        <f t="shared" si="29"/>
        <v>0</v>
      </c>
      <c r="S97" s="59">
        <v>0</v>
      </c>
      <c r="T97" s="53"/>
      <c r="U97" s="20"/>
    </row>
    <row r="98" spans="1:21" ht="78.75" x14ac:dyDescent="0.25">
      <c r="A98" s="51" t="s">
        <v>136</v>
      </c>
      <c r="B98" s="52" t="s">
        <v>137</v>
      </c>
      <c r="C98" s="53" t="s">
        <v>24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>
        <f t="shared" si="28"/>
        <v>0</v>
      </c>
      <c r="R98" s="59">
        <f t="shared" si="29"/>
        <v>0</v>
      </c>
      <c r="S98" s="59">
        <v>0</v>
      </c>
      <c r="T98" s="53"/>
      <c r="U98" s="20"/>
    </row>
    <row r="99" spans="1:21" ht="47.25" x14ac:dyDescent="0.25">
      <c r="A99" s="48" t="s">
        <v>90</v>
      </c>
      <c r="B99" s="49" t="s">
        <v>91</v>
      </c>
      <c r="C99" s="50" t="s">
        <v>24</v>
      </c>
      <c r="D99" s="58">
        <v>0</v>
      </c>
      <c r="E99" s="58">
        <v>0</v>
      </c>
      <c r="F99" s="58"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f t="shared" si="28"/>
        <v>0</v>
      </c>
      <c r="R99" s="58">
        <f t="shared" si="29"/>
        <v>0</v>
      </c>
      <c r="S99" s="58">
        <v>0</v>
      </c>
      <c r="T99" s="58"/>
      <c r="U99" s="20"/>
    </row>
    <row r="100" spans="1:21" ht="63" x14ac:dyDescent="0.25">
      <c r="A100" s="48" t="s">
        <v>138</v>
      </c>
      <c r="B100" s="49" t="s">
        <v>139</v>
      </c>
      <c r="C100" s="50" t="s">
        <v>24</v>
      </c>
      <c r="D100" s="58">
        <v>0</v>
      </c>
      <c r="E100" s="58">
        <v>0</v>
      </c>
      <c r="F100" s="58"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f t="shared" si="28"/>
        <v>0</v>
      </c>
      <c r="R100" s="58">
        <f t="shared" si="29"/>
        <v>0</v>
      </c>
      <c r="S100" s="58">
        <v>0</v>
      </c>
      <c r="T100" s="58"/>
      <c r="U100" s="20"/>
    </row>
    <row r="101" spans="1:21" ht="31.5" x14ac:dyDescent="0.25">
      <c r="A101" s="48" t="s">
        <v>92</v>
      </c>
      <c r="B101" s="49" t="s">
        <v>93</v>
      </c>
      <c r="C101" s="50" t="s">
        <v>24</v>
      </c>
      <c r="D101" s="58">
        <f t="shared" ref="D101:P101" si="30">SUM(D102:D115)</f>
        <v>192.08202881503897</v>
      </c>
      <c r="E101" s="58">
        <f t="shared" si="30"/>
        <v>212.0905324688072</v>
      </c>
      <c r="F101" s="58">
        <f t="shared" si="30"/>
        <v>-20.008503653768255</v>
      </c>
      <c r="G101" s="58">
        <f t="shared" si="30"/>
        <v>0</v>
      </c>
      <c r="H101" s="58">
        <f t="shared" si="30"/>
        <v>21.98864163969975</v>
      </c>
      <c r="I101" s="58">
        <f t="shared" si="30"/>
        <v>0</v>
      </c>
      <c r="J101" s="58">
        <f t="shared" si="30"/>
        <v>10.114036476844738</v>
      </c>
      <c r="K101" s="58">
        <f t="shared" si="30"/>
        <v>0</v>
      </c>
      <c r="L101" s="58">
        <f t="shared" si="30"/>
        <v>11.874605162855016</v>
      </c>
      <c r="M101" s="58">
        <f t="shared" si="30"/>
        <v>0</v>
      </c>
      <c r="N101" s="58">
        <f t="shared" si="30"/>
        <v>0</v>
      </c>
      <c r="O101" s="58">
        <f t="shared" si="30"/>
        <v>0</v>
      </c>
      <c r="P101" s="58">
        <f t="shared" si="30"/>
        <v>0</v>
      </c>
      <c r="Q101" s="58">
        <f t="shared" si="28"/>
        <v>-41.997145293468009</v>
      </c>
      <c r="R101" s="58">
        <f t="shared" si="29"/>
        <v>-21.98864163969975</v>
      </c>
      <c r="S101" s="58">
        <v>0</v>
      </c>
      <c r="T101" s="58"/>
      <c r="U101" s="20"/>
    </row>
    <row r="102" spans="1:21" ht="31.5" x14ac:dyDescent="0.25">
      <c r="A102" s="57" t="s">
        <v>140</v>
      </c>
      <c r="B102" s="64" t="s">
        <v>141</v>
      </c>
      <c r="C102" s="57" t="s">
        <v>143</v>
      </c>
      <c r="D102" s="17">
        <v>8.8084594599999999</v>
      </c>
      <c r="E102" s="17">
        <v>11.016417035999998</v>
      </c>
      <c r="F102" s="17">
        <f t="shared" ref="F102:F115" si="31">D102-E102</f>
        <v>-2.2079575759999983</v>
      </c>
      <c r="G102" s="17">
        <v>0</v>
      </c>
      <c r="H102" s="17">
        <f t="shared" ref="H102:H115" si="32">J102+L102+N102+P102</f>
        <v>0.8406763599999999</v>
      </c>
      <c r="I102" s="17">
        <v>0</v>
      </c>
      <c r="J102" s="17">
        <v>0</v>
      </c>
      <c r="K102" s="16">
        <v>0</v>
      </c>
      <c r="L102" s="17">
        <v>0.8406763599999999</v>
      </c>
      <c r="M102" s="17">
        <v>0</v>
      </c>
      <c r="N102" s="17">
        <v>0</v>
      </c>
      <c r="O102" s="17">
        <v>0</v>
      </c>
      <c r="P102" s="17">
        <v>0</v>
      </c>
      <c r="Q102" s="17">
        <f t="shared" si="28"/>
        <v>-3.0486339359999981</v>
      </c>
      <c r="R102" s="17">
        <f t="shared" si="29"/>
        <v>-0.8406763599999999</v>
      </c>
      <c r="S102" s="17">
        <v>0</v>
      </c>
      <c r="T102" s="35"/>
      <c r="U102" s="20"/>
    </row>
    <row r="103" spans="1:21" ht="63.75" x14ac:dyDescent="0.25">
      <c r="A103" s="57" t="s">
        <v>140</v>
      </c>
      <c r="B103" s="64" t="s">
        <v>159</v>
      </c>
      <c r="C103" s="57" t="s">
        <v>143</v>
      </c>
      <c r="D103" s="17">
        <v>7.6667999999999994</v>
      </c>
      <c r="E103" s="17">
        <v>9.9671181844498804</v>
      </c>
      <c r="F103" s="17">
        <f t="shared" si="31"/>
        <v>-2.300318184449881</v>
      </c>
      <c r="G103" s="17">
        <v>0</v>
      </c>
      <c r="H103" s="17">
        <f t="shared" si="32"/>
        <v>4.24528807</v>
      </c>
      <c r="I103" s="17">
        <v>0</v>
      </c>
      <c r="J103" s="17">
        <v>1.6981152400000001</v>
      </c>
      <c r="K103" s="16">
        <v>0</v>
      </c>
      <c r="L103" s="17">
        <v>2.5471728300000001</v>
      </c>
      <c r="M103" s="17">
        <v>0</v>
      </c>
      <c r="N103" s="17">
        <v>0</v>
      </c>
      <c r="O103" s="17">
        <v>0</v>
      </c>
      <c r="P103" s="17">
        <v>0</v>
      </c>
      <c r="Q103" s="17">
        <f t="shared" si="28"/>
        <v>-6.545606254449881</v>
      </c>
      <c r="R103" s="17">
        <f t="shared" si="29"/>
        <v>-4.24528807</v>
      </c>
      <c r="S103" s="17">
        <v>0</v>
      </c>
      <c r="T103" s="35" t="s">
        <v>148</v>
      </c>
      <c r="U103" s="20"/>
    </row>
    <row r="104" spans="1:21" ht="31.5" x14ac:dyDescent="0.25">
      <c r="A104" s="57" t="s">
        <v>140</v>
      </c>
      <c r="B104" s="64" t="s">
        <v>160</v>
      </c>
      <c r="C104" s="57" t="s">
        <v>143</v>
      </c>
      <c r="D104" s="17">
        <v>4.3889231559999953</v>
      </c>
      <c r="E104" s="17">
        <v>6.1548305798168981</v>
      </c>
      <c r="F104" s="17">
        <f t="shared" si="31"/>
        <v>-1.7659074238169028</v>
      </c>
      <c r="G104" s="17">
        <v>0</v>
      </c>
      <c r="H104" s="17">
        <f t="shared" si="32"/>
        <v>1.7166225400000001</v>
      </c>
      <c r="I104" s="17">
        <v>0</v>
      </c>
      <c r="J104" s="17">
        <v>0</v>
      </c>
      <c r="K104" s="16">
        <v>0</v>
      </c>
      <c r="L104" s="17">
        <v>1.7166225400000001</v>
      </c>
      <c r="M104" s="17">
        <v>0</v>
      </c>
      <c r="N104" s="17">
        <v>0</v>
      </c>
      <c r="O104" s="17">
        <v>0</v>
      </c>
      <c r="P104" s="17">
        <v>0</v>
      </c>
      <c r="Q104" s="17">
        <f t="shared" si="28"/>
        <v>-3.4825299638169032</v>
      </c>
      <c r="R104" s="17">
        <f t="shared" si="29"/>
        <v>-1.7166225400000001</v>
      </c>
      <c r="S104" s="17">
        <v>0</v>
      </c>
      <c r="T104" s="35"/>
      <c r="U104" s="20"/>
    </row>
    <row r="105" spans="1:21" ht="31.5" x14ac:dyDescent="0.25">
      <c r="A105" s="57" t="s">
        <v>140</v>
      </c>
      <c r="B105" s="64" t="s">
        <v>161</v>
      </c>
      <c r="C105" s="57" t="s">
        <v>143</v>
      </c>
      <c r="D105" s="17">
        <v>5.3189411039999994</v>
      </c>
      <c r="E105" s="17">
        <v>9.4149283172652218</v>
      </c>
      <c r="F105" s="17">
        <f t="shared" si="31"/>
        <v>-4.0959872132652224</v>
      </c>
      <c r="G105" s="17">
        <v>0</v>
      </c>
      <c r="H105" s="17">
        <f t="shared" si="32"/>
        <v>0.66571632999999997</v>
      </c>
      <c r="I105" s="17">
        <v>0</v>
      </c>
      <c r="J105" s="17">
        <v>0</v>
      </c>
      <c r="K105" s="16">
        <v>0</v>
      </c>
      <c r="L105" s="17">
        <v>0.66571632999999997</v>
      </c>
      <c r="M105" s="17">
        <v>0</v>
      </c>
      <c r="N105" s="17">
        <v>0</v>
      </c>
      <c r="O105" s="17">
        <v>0</v>
      </c>
      <c r="P105" s="17">
        <v>0</v>
      </c>
      <c r="Q105" s="17">
        <f t="shared" si="28"/>
        <v>-4.7617035432652219</v>
      </c>
      <c r="R105" s="17">
        <f t="shared" si="29"/>
        <v>-0.66571632999999997</v>
      </c>
      <c r="S105" s="17">
        <v>0</v>
      </c>
      <c r="T105" s="35"/>
      <c r="U105" s="20"/>
    </row>
    <row r="106" spans="1:21" ht="63" x14ac:dyDescent="0.25">
      <c r="A106" s="57" t="s">
        <v>140</v>
      </c>
      <c r="B106" s="64" t="s">
        <v>162</v>
      </c>
      <c r="C106" s="57" t="s">
        <v>143</v>
      </c>
      <c r="D106" s="17">
        <v>7.6667999999999994</v>
      </c>
      <c r="E106" s="17">
        <v>9.4367642216272785</v>
      </c>
      <c r="F106" s="17">
        <f t="shared" si="31"/>
        <v>-1.7699642216272791</v>
      </c>
      <c r="G106" s="17">
        <v>0</v>
      </c>
      <c r="H106" s="17">
        <f t="shared" si="32"/>
        <v>0</v>
      </c>
      <c r="I106" s="17">
        <v>0</v>
      </c>
      <c r="J106" s="17">
        <v>0</v>
      </c>
      <c r="K106" s="16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f t="shared" si="28"/>
        <v>-1.7699642216272791</v>
      </c>
      <c r="R106" s="17">
        <f t="shared" si="29"/>
        <v>0</v>
      </c>
      <c r="S106" s="17">
        <v>0</v>
      </c>
      <c r="T106" s="63"/>
      <c r="U106" s="20"/>
    </row>
    <row r="107" spans="1:21" ht="63.75" x14ac:dyDescent="0.25">
      <c r="A107" s="57" t="s">
        <v>140</v>
      </c>
      <c r="B107" s="64" t="s">
        <v>163</v>
      </c>
      <c r="C107" s="57" t="s">
        <v>143</v>
      </c>
      <c r="D107" s="17">
        <v>7.9058423999999992</v>
      </c>
      <c r="E107" s="17">
        <v>9.7212811281350273</v>
      </c>
      <c r="F107" s="17">
        <f t="shared" si="31"/>
        <v>-1.8154387281350282</v>
      </c>
      <c r="G107" s="17">
        <v>0</v>
      </c>
      <c r="H107" s="17">
        <f t="shared" si="32"/>
        <v>4.6117411200000005</v>
      </c>
      <c r="I107" s="17">
        <v>0</v>
      </c>
      <c r="J107" s="17">
        <v>1.84469656</v>
      </c>
      <c r="K107" s="16">
        <v>0</v>
      </c>
      <c r="L107" s="17">
        <v>2.7670445600000004</v>
      </c>
      <c r="M107" s="17">
        <v>0</v>
      </c>
      <c r="N107" s="17">
        <v>0</v>
      </c>
      <c r="O107" s="17">
        <v>0</v>
      </c>
      <c r="P107" s="17">
        <v>0</v>
      </c>
      <c r="Q107" s="17">
        <f t="shared" si="28"/>
        <v>-6.4271798481350286</v>
      </c>
      <c r="R107" s="17">
        <f t="shared" si="29"/>
        <v>-4.6117411200000005</v>
      </c>
      <c r="S107" s="17">
        <v>0</v>
      </c>
      <c r="T107" s="35" t="s">
        <v>148</v>
      </c>
      <c r="U107" s="20"/>
    </row>
    <row r="108" spans="1:21" ht="63.75" x14ac:dyDescent="0.25">
      <c r="A108" s="57" t="s">
        <v>140</v>
      </c>
      <c r="B108" s="64" t="s">
        <v>164</v>
      </c>
      <c r="C108" s="57" t="s">
        <v>143</v>
      </c>
      <c r="D108" s="17">
        <v>7.9058423999999992</v>
      </c>
      <c r="E108" s="17">
        <v>10.277839523220601</v>
      </c>
      <c r="F108" s="17">
        <f t="shared" si="31"/>
        <v>-2.3719971232206021</v>
      </c>
      <c r="G108" s="17">
        <v>0</v>
      </c>
      <c r="H108" s="17">
        <f t="shared" si="32"/>
        <v>4.6117411200000005</v>
      </c>
      <c r="I108" s="17">
        <v>0</v>
      </c>
      <c r="J108" s="17">
        <v>1.84469656</v>
      </c>
      <c r="K108" s="17">
        <v>0</v>
      </c>
      <c r="L108" s="17">
        <v>2.7670445600000004</v>
      </c>
      <c r="M108" s="17">
        <v>0</v>
      </c>
      <c r="N108" s="17">
        <v>0</v>
      </c>
      <c r="O108" s="17">
        <v>0</v>
      </c>
      <c r="P108" s="17">
        <v>0</v>
      </c>
      <c r="Q108" s="17">
        <f t="shared" si="28"/>
        <v>-6.9837382432206025</v>
      </c>
      <c r="R108" s="17">
        <f t="shared" si="29"/>
        <v>-4.6117411200000005</v>
      </c>
      <c r="S108" s="17">
        <v>0</v>
      </c>
      <c r="T108" s="35" t="s">
        <v>148</v>
      </c>
      <c r="U108" s="20"/>
    </row>
    <row r="109" spans="1:21" ht="31.5" x14ac:dyDescent="0.25">
      <c r="A109" s="57" t="s">
        <v>140</v>
      </c>
      <c r="B109" s="64" t="s">
        <v>165</v>
      </c>
      <c r="C109" s="57" t="s">
        <v>143</v>
      </c>
      <c r="D109" s="17">
        <v>6.7603103908104787</v>
      </c>
      <c r="E109" s="17">
        <v>3.1679130448244512</v>
      </c>
      <c r="F109" s="17">
        <f t="shared" si="31"/>
        <v>3.5923973459860274</v>
      </c>
      <c r="G109" s="17">
        <v>0</v>
      </c>
      <c r="H109" s="17">
        <f t="shared" si="32"/>
        <v>0</v>
      </c>
      <c r="I109" s="17">
        <v>0</v>
      </c>
      <c r="J109" s="17">
        <v>0</v>
      </c>
      <c r="K109" s="16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f t="shared" si="28"/>
        <v>3.5923973459860274</v>
      </c>
      <c r="R109" s="17">
        <f t="shared" si="29"/>
        <v>0</v>
      </c>
      <c r="S109" s="17">
        <v>0</v>
      </c>
      <c r="T109" s="36"/>
      <c r="U109" s="20"/>
    </row>
    <row r="110" spans="1:21" ht="63" x14ac:dyDescent="0.25">
      <c r="A110" s="57" t="s">
        <v>140</v>
      </c>
      <c r="B110" s="64" t="s">
        <v>166</v>
      </c>
      <c r="C110" s="57" t="s">
        <v>143</v>
      </c>
      <c r="D110" s="17">
        <v>7.9300875451626949</v>
      </c>
      <c r="E110" s="17">
        <v>15.859929945162698</v>
      </c>
      <c r="F110" s="17">
        <f t="shared" si="31"/>
        <v>-7.9298424000000027</v>
      </c>
      <c r="G110" s="17">
        <v>0</v>
      </c>
      <c r="H110" s="17">
        <f t="shared" si="32"/>
        <v>0</v>
      </c>
      <c r="I110" s="17">
        <v>0</v>
      </c>
      <c r="J110" s="17">
        <v>0</v>
      </c>
      <c r="K110" s="16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f t="shared" si="28"/>
        <v>-7.9298424000000027</v>
      </c>
      <c r="R110" s="17">
        <f t="shared" si="29"/>
        <v>0</v>
      </c>
      <c r="S110" s="17">
        <v>0</v>
      </c>
      <c r="T110" s="35"/>
      <c r="U110" s="20"/>
    </row>
    <row r="111" spans="1:21" ht="31.5" x14ac:dyDescent="0.25">
      <c r="A111" s="57" t="s">
        <v>140</v>
      </c>
      <c r="B111" s="64" t="s">
        <v>142</v>
      </c>
      <c r="C111" s="57" t="s">
        <v>143</v>
      </c>
      <c r="D111" s="17">
        <v>9.7324967100000013</v>
      </c>
      <c r="E111" s="17">
        <v>15.375884097321343</v>
      </c>
      <c r="F111" s="17">
        <f t="shared" si="31"/>
        <v>-5.6433873873213418</v>
      </c>
      <c r="G111" s="17">
        <v>0</v>
      </c>
      <c r="H111" s="17">
        <f t="shared" si="32"/>
        <v>0</v>
      </c>
      <c r="I111" s="17">
        <v>0</v>
      </c>
      <c r="J111" s="17">
        <v>0</v>
      </c>
      <c r="K111" s="16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f t="shared" si="28"/>
        <v>-5.6433873873213418</v>
      </c>
      <c r="R111" s="17">
        <f t="shared" si="29"/>
        <v>0</v>
      </c>
      <c r="S111" s="17">
        <v>0</v>
      </c>
      <c r="T111" s="35"/>
      <c r="U111" s="20"/>
    </row>
    <row r="112" spans="1:21" ht="38.25" x14ac:dyDescent="0.25">
      <c r="A112" s="57" t="s">
        <v>140</v>
      </c>
      <c r="B112" s="64" t="s">
        <v>144</v>
      </c>
      <c r="C112" s="57" t="s">
        <v>143</v>
      </c>
      <c r="D112" s="17">
        <v>77.18589079947148</v>
      </c>
      <c r="E112" s="17">
        <v>45.561379199971512</v>
      </c>
      <c r="F112" s="17">
        <f t="shared" si="31"/>
        <v>31.624511599499968</v>
      </c>
      <c r="G112" s="17">
        <v>0</v>
      </c>
      <c r="H112" s="17">
        <f t="shared" si="32"/>
        <v>9.3069809699750899E-2</v>
      </c>
      <c r="I112" s="17">
        <v>0</v>
      </c>
      <c r="J112" s="17">
        <v>5.1314406844737592E-2</v>
      </c>
      <c r="K112" s="17">
        <v>0</v>
      </c>
      <c r="L112" s="17">
        <v>4.17554028550133E-2</v>
      </c>
      <c r="M112" s="17">
        <v>0</v>
      </c>
      <c r="N112" s="17">
        <v>0</v>
      </c>
      <c r="O112" s="17">
        <v>0</v>
      </c>
      <c r="P112" s="17">
        <v>0</v>
      </c>
      <c r="Q112" s="17">
        <f t="shared" si="28"/>
        <v>31.531441789800216</v>
      </c>
      <c r="R112" s="17">
        <f t="shared" ref="R112" si="33">G112-H112</f>
        <v>-9.3069809699750899E-2</v>
      </c>
      <c r="S112" s="17">
        <v>0</v>
      </c>
      <c r="T112" s="63" t="s">
        <v>149</v>
      </c>
      <c r="U112" s="20"/>
    </row>
    <row r="113" spans="1:21" ht="78.75" x14ac:dyDescent="0.25">
      <c r="A113" s="57" t="s">
        <v>140</v>
      </c>
      <c r="B113" s="64" t="s">
        <v>145</v>
      </c>
      <c r="C113" s="57" t="s">
        <v>143</v>
      </c>
      <c r="D113" s="17">
        <v>27.414719860794325</v>
      </c>
      <c r="E113" s="17">
        <v>14.095544539412298</v>
      </c>
      <c r="F113" s="17">
        <f t="shared" si="31"/>
        <v>13.319175321382026</v>
      </c>
      <c r="G113" s="17">
        <v>0</v>
      </c>
      <c r="H113" s="17">
        <f t="shared" si="32"/>
        <v>0.88095429999999997</v>
      </c>
      <c r="I113" s="17">
        <v>0</v>
      </c>
      <c r="J113" s="17">
        <v>0.35238171999999995</v>
      </c>
      <c r="K113" s="16">
        <v>0</v>
      </c>
      <c r="L113" s="17">
        <v>0.52857258000000007</v>
      </c>
      <c r="M113" s="17">
        <v>0</v>
      </c>
      <c r="N113" s="17">
        <v>0</v>
      </c>
      <c r="O113" s="17">
        <v>0</v>
      </c>
      <c r="P113" s="17">
        <v>0</v>
      </c>
      <c r="Q113" s="17">
        <f t="shared" si="28"/>
        <v>12.438221021382027</v>
      </c>
      <c r="R113" s="17">
        <f t="shared" si="29"/>
        <v>-0.88095429999999997</v>
      </c>
      <c r="S113" s="17">
        <v>0</v>
      </c>
      <c r="T113" s="63" t="s">
        <v>149</v>
      </c>
      <c r="U113" s="20"/>
    </row>
    <row r="114" spans="1:21" ht="38.25" x14ac:dyDescent="0.25">
      <c r="A114" s="57" t="s">
        <v>140</v>
      </c>
      <c r="B114" s="64" t="s">
        <v>170</v>
      </c>
      <c r="C114" s="57" t="s">
        <v>143</v>
      </c>
      <c r="D114" s="17">
        <v>8.9439998800000003E-2</v>
      </c>
      <c r="E114" s="17">
        <v>0.15204799999999999</v>
      </c>
      <c r="F114" s="17">
        <f t="shared" si="31"/>
        <v>-6.2608001199999985E-2</v>
      </c>
      <c r="G114" s="17">
        <v>0</v>
      </c>
      <c r="H114" s="17">
        <f t="shared" si="32"/>
        <v>2.6832000000000002E-2</v>
      </c>
      <c r="I114" s="17">
        <v>0</v>
      </c>
      <c r="J114" s="17">
        <v>2.6832000000000002E-2</v>
      </c>
      <c r="K114" s="16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f t="shared" si="28"/>
        <v>-8.944000119999998E-2</v>
      </c>
      <c r="R114" s="17">
        <f t="shared" si="29"/>
        <v>-2.6832000000000002E-2</v>
      </c>
      <c r="S114" s="17">
        <v>0</v>
      </c>
      <c r="T114" s="63" t="s">
        <v>149</v>
      </c>
      <c r="U114" s="20"/>
    </row>
    <row r="115" spans="1:21" ht="38.25" x14ac:dyDescent="0.25">
      <c r="A115" s="57" t="s">
        <v>140</v>
      </c>
      <c r="B115" s="64" t="s">
        <v>146</v>
      </c>
      <c r="C115" s="57" t="s">
        <v>143</v>
      </c>
      <c r="D115" s="17">
        <v>13.307474989999978</v>
      </c>
      <c r="E115" s="17">
        <v>51.8886546516</v>
      </c>
      <c r="F115" s="17">
        <f t="shared" si="31"/>
        <v>-38.581179661600018</v>
      </c>
      <c r="G115" s="17">
        <v>0</v>
      </c>
      <c r="H115" s="17">
        <f t="shared" si="32"/>
        <v>4.2959999900000003</v>
      </c>
      <c r="I115" s="17">
        <v>0</v>
      </c>
      <c r="J115" s="17">
        <v>4.2959999900000003</v>
      </c>
      <c r="K115" s="16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f t="shared" si="28"/>
        <v>-42.877179651600017</v>
      </c>
      <c r="R115" s="17">
        <f t="shared" si="29"/>
        <v>-4.2959999900000003</v>
      </c>
      <c r="S115" s="17">
        <v>0</v>
      </c>
      <c r="T115" s="63" t="s">
        <v>149</v>
      </c>
      <c r="U115" s="20"/>
    </row>
    <row r="116" spans="1:21" x14ac:dyDescent="0.25">
      <c r="B116" s="19"/>
      <c r="D116" s="2">
        <v>138.19042122741428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R116" s="2"/>
    </row>
    <row r="117" spans="1:21" x14ac:dyDescent="0.25">
      <c r="B117" s="19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</row>
    <row r="120" spans="1:21" x14ac:dyDescent="0.25">
      <c r="B120" s="19"/>
    </row>
  </sheetData>
  <autoFilter ref="A18:V116"/>
  <mergeCells count="25">
    <mergeCell ref="M16:N16"/>
    <mergeCell ref="O16:P16"/>
    <mergeCell ref="R16:R17"/>
    <mergeCell ref="S16:S17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A12:T12"/>
    <mergeCell ref="Q15:Q17"/>
    <mergeCell ref="R15:S15"/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Артеменко Е.С. - Начальник отдела сводной отчетности</cp:lastModifiedBy>
  <dcterms:created xsi:type="dcterms:W3CDTF">2018-07-31T04:41:58Z</dcterms:created>
  <dcterms:modified xsi:type="dcterms:W3CDTF">2021-08-12T00:42:40Z</dcterms:modified>
</cp:coreProperties>
</file>