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2 квартал\"/>
    </mc:Choice>
  </mc:AlternateContent>
  <bookViews>
    <workbookView xWindow="0" yWindow="0" windowWidth="28800" windowHeight="12300"/>
  </bookViews>
  <sheets>
    <sheet name="12квОсв" sheetId="1" r:id="rId1"/>
  </sheets>
  <definedNames>
    <definedName name="_xlnm._FilterDatabase" localSheetId="0" hidden="1">'12квОсв'!$A$19:$BM$116</definedName>
    <definedName name="Z_500C2F4F_1743_499A_A051_20565DBF52B2_.wvu.PrintArea" localSheetId="0" hidden="1">'12квОсв'!$A$1:$V$114</definedName>
    <definedName name="_xlnm.Print_Area" localSheetId="0">'12квОсв'!$A$1:$V$116</definedName>
  </definedNames>
  <calcPr calcId="162913"/>
</workbook>
</file>

<file path=xl/calcChain.xml><?xml version="1.0" encoding="utf-8"?>
<calcChain xmlns="http://schemas.openxmlformats.org/spreadsheetml/2006/main">
  <c r="T101" i="1" l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46" i="1"/>
  <c r="T44" i="1"/>
  <c r="T43" i="1"/>
  <c r="T42" i="1"/>
  <c r="T41" i="1"/>
  <c r="T40" i="1"/>
  <c r="T39" i="1"/>
  <c r="T38" i="1"/>
  <c r="T37" i="1"/>
  <c r="T35" i="1"/>
  <c r="T34" i="1"/>
  <c r="T32" i="1"/>
  <c r="T31" i="1"/>
  <c r="T30" i="1"/>
  <c r="T27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46" i="1"/>
  <c r="S44" i="1"/>
  <c r="S43" i="1"/>
  <c r="S42" i="1"/>
  <c r="S41" i="1"/>
  <c r="S40" i="1"/>
  <c r="S39" i="1"/>
  <c r="S38" i="1"/>
  <c r="S37" i="1"/>
  <c r="S35" i="1"/>
  <c r="S34" i="1"/>
  <c r="S32" i="1"/>
  <c r="S31" i="1"/>
  <c r="S30" i="1"/>
  <c r="S27" i="1"/>
  <c r="I111" i="1" l="1"/>
  <c r="I110" i="1"/>
  <c r="I107" i="1"/>
  <c r="I74" i="1"/>
  <c r="I67" i="1"/>
  <c r="I66" i="1"/>
  <c r="I56" i="1"/>
  <c r="I50" i="1"/>
  <c r="I116" i="1"/>
  <c r="I115" i="1"/>
  <c r="I114" i="1"/>
  <c r="I113" i="1"/>
  <c r="I112" i="1"/>
  <c r="I109" i="1"/>
  <c r="I108" i="1"/>
  <c r="I106" i="1"/>
  <c r="I105" i="1"/>
  <c r="I104" i="1"/>
  <c r="I103" i="1"/>
  <c r="I81" i="1"/>
  <c r="I80" i="1"/>
  <c r="I79" i="1"/>
  <c r="I78" i="1"/>
  <c r="I77" i="1"/>
  <c r="I76" i="1"/>
  <c r="I75" i="1"/>
  <c r="I73" i="1"/>
  <c r="I72" i="1"/>
  <c r="I71" i="1"/>
  <c r="I70" i="1"/>
  <c r="I69" i="1"/>
  <c r="I68" i="1"/>
  <c r="I65" i="1"/>
  <c r="I64" i="1"/>
  <c r="I63" i="1"/>
  <c r="I62" i="1"/>
  <c r="I61" i="1"/>
  <c r="I60" i="1"/>
  <c r="I59" i="1"/>
  <c r="I58" i="1"/>
  <c r="I52" i="1"/>
  <c r="I51" i="1"/>
  <c r="I49" i="1"/>
  <c r="T51" i="1" l="1"/>
  <c r="T58" i="1"/>
  <c r="T60" i="1"/>
  <c r="T62" i="1"/>
  <c r="T64" i="1"/>
  <c r="T68" i="1"/>
  <c r="T70" i="1"/>
  <c r="T72" i="1"/>
  <c r="T75" i="1"/>
  <c r="T77" i="1"/>
  <c r="T79" i="1"/>
  <c r="T81" i="1"/>
  <c r="T104" i="1"/>
  <c r="T106" i="1"/>
  <c r="T109" i="1"/>
  <c r="T115" i="1"/>
  <c r="T50" i="1"/>
  <c r="T66" i="1"/>
  <c r="T74" i="1"/>
  <c r="T110" i="1"/>
  <c r="T49" i="1"/>
  <c r="T52" i="1"/>
  <c r="T59" i="1"/>
  <c r="T61" i="1"/>
  <c r="T63" i="1"/>
  <c r="T65" i="1"/>
  <c r="T69" i="1"/>
  <c r="T71" i="1"/>
  <c r="T73" i="1"/>
  <c r="T76" i="1"/>
  <c r="T78" i="1"/>
  <c r="T80" i="1"/>
  <c r="T103" i="1"/>
  <c r="T105" i="1"/>
  <c r="T108" i="1"/>
  <c r="T112" i="1"/>
  <c r="T114" i="1"/>
  <c r="T116" i="1"/>
  <c r="T56" i="1"/>
  <c r="T67" i="1"/>
  <c r="T107" i="1"/>
  <c r="T111" i="1"/>
  <c r="G116" i="1"/>
  <c r="S116" i="1" s="1"/>
  <c r="G115" i="1"/>
  <c r="S115" i="1" s="1"/>
  <c r="G114" i="1"/>
  <c r="S114" i="1" s="1"/>
  <c r="G113" i="1"/>
  <c r="S113" i="1" s="1"/>
  <c r="G112" i="1"/>
  <c r="S112" i="1" s="1"/>
  <c r="G111" i="1"/>
  <c r="S111" i="1" s="1"/>
  <c r="G110" i="1"/>
  <c r="S110" i="1" s="1"/>
  <c r="G109" i="1"/>
  <c r="S109" i="1" s="1"/>
  <c r="G108" i="1"/>
  <c r="S108" i="1" s="1"/>
  <c r="G107" i="1"/>
  <c r="S107" i="1" s="1"/>
  <c r="G106" i="1"/>
  <c r="S106" i="1" s="1"/>
  <c r="G105" i="1"/>
  <c r="S105" i="1" s="1"/>
  <c r="G104" i="1"/>
  <c r="S104" i="1" s="1"/>
  <c r="G103" i="1"/>
  <c r="S103" i="1" s="1"/>
  <c r="G81" i="1"/>
  <c r="S81" i="1" s="1"/>
  <c r="G80" i="1"/>
  <c r="S80" i="1" s="1"/>
  <c r="G79" i="1"/>
  <c r="S79" i="1" s="1"/>
  <c r="G78" i="1"/>
  <c r="S78" i="1" s="1"/>
  <c r="G77" i="1"/>
  <c r="S77" i="1" s="1"/>
  <c r="G76" i="1"/>
  <c r="S76" i="1" s="1"/>
  <c r="G75" i="1"/>
  <c r="S75" i="1" s="1"/>
  <c r="G74" i="1"/>
  <c r="S74" i="1" s="1"/>
  <c r="G73" i="1"/>
  <c r="S73" i="1" s="1"/>
  <c r="G72" i="1"/>
  <c r="S72" i="1" s="1"/>
  <c r="G71" i="1"/>
  <c r="S71" i="1" s="1"/>
  <c r="G70" i="1"/>
  <c r="S70" i="1" s="1"/>
  <c r="G69" i="1"/>
  <c r="S69" i="1" s="1"/>
  <c r="G68" i="1"/>
  <c r="S68" i="1" s="1"/>
  <c r="G67" i="1"/>
  <c r="S67" i="1" s="1"/>
  <c r="G66" i="1"/>
  <c r="S66" i="1" s="1"/>
  <c r="G65" i="1"/>
  <c r="S65" i="1" s="1"/>
  <c r="G64" i="1"/>
  <c r="S64" i="1" s="1"/>
  <c r="G63" i="1"/>
  <c r="S63" i="1" s="1"/>
  <c r="G62" i="1"/>
  <c r="S62" i="1" s="1"/>
  <c r="G61" i="1"/>
  <c r="S61" i="1" s="1"/>
  <c r="G60" i="1"/>
  <c r="S60" i="1" s="1"/>
  <c r="G59" i="1"/>
  <c r="S59" i="1" s="1"/>
  <c r="G58" i="1"/>
  <c r="S58" i="1" s="1"/>
  <c r="G56" i="1"/>
  <c r="S56" i="1" s="1"/>
  <c r="G52" i="1"/>
  <c r="S52" i="1" s="1"/>
  <c r="G51" i="1"/>
  <c r="S51" i="1" s="1"/>
  <c r="G50" i="1"/>
  <c r="S50" i="1" s="1"/>
  <c r="G49" i="1"/>
  <c r="S49" i="1" s="1"/>
  <c r="U53" i="1" l="1"/>
  <c r="D47" i="1" l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U36" i="1"/>
  <c r="D36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U33" i="1"/>
  <c r="D33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U29" i="1"/>
  <c r="D29" i="1"/>
  <c r="S29" i="1" l="1"/>
  <c r="S33" i="1"/>
  <c r="S36" i="1"/>
  <c r="T29" i="1"/>
  <c r="T33" i="1"/>
  <c r="T36" i="1"/>
  <c r="F102" i="1"/>
  <c r="F26" i="1" s="1"/>
  <c r="H102" i="1"/>
  <c r="H26" i="1" s="1"/>
  <c r="J102" i="1"/>
  <c r="J26" i="1" s="1"/>
  <c r="K102" i="1"/>
  <c r="K26" i="1" s="1"/>
  <c r="L102" i="1"/>
  <c r="L26" i="1" s="1"/>
  <c r="M102" i="1"/>
  <c r="M26" i="1" s="1"/>
  <c r="N102" i="1"/>
  <c r="N26" i="1" s="1"/>
  <c r="P102" i="1"/>
  <c r="P26" i="1" s="1"/>
  <c r="Q102" i="1"/>
  <c r="R102" i="1"/>
  <c r="R26" i="1" s="1"/>
  <c r="D102" i="1"/>
  <c r="D26" i="1" s="1"/>
  <c r="F24" i="1"/>
  <c r="H24" i="1"/>
  <c r="J24" i="1"/>
  <c r="K24" i="1"/>
  <c r="L24" i="1"/>
  <c r="M24" i="1"/>
  <c r="N24" i="1"/>
  <c r="P24" i="1"/>
  <c r="Q24" i="1"/>
  <c r="R24" i="1"/>
  <c r="D24" i="1"/>
  <c r="F57" i="1"/>
  <c r="H57" i="1"/>
  <c r="J57" i="1"/>
  <c r="K57" i="1"/>
  <c r="L57" i="1"/>
  <c r="M57" i="1"/>
  <c r="N57" i="1"/>
  <c r="P57" i="1"/>
  <c r="Q57" i="1"/>
  <c r="R57" i="1"/>
  <c r="D57" i="1"/>
  <c r="F55" i="1"/>
  <c r="H55" i="1"/>
  <c r="J55" i="1"/>
  <c r="K55" i="1"/>
  <c r="L55" i="1"/>
  <c r="M55" i="1"/>
  <c r="N55" i="1"/>
  <c r="P55" i="1"/>
  <c r="Q55" i="1"/>
  <c r="R55" i="1"/>
  <c r="D55" i="1"/>
  <c r="F47" i="1"/>
  <c r="F45" i="1" s="1"/>
  <c r="F28" i="1" s="1"/>
  <c r="F21" i="1" s="1"/>
  <c r="H47" i="1"/>
  <c r="H45" i="1" s="1"/>
  <c r="H28" i="1" s="1"/>
  <c r="H21" i="1" s="1"/>
  <c r="J47" i="1"/>
  <c r="J45" i="1" s="1"/>
  <c r="J28" i="1" s="1"/>
  <c r="J21" i="1" s="1"/>
  <c r="K47" i="1"/>
  <c r="K45" i="1" s="1"/>
  <c r="K28" i="1" s="1"/>
  <c r="K21" i="1" s="1"/>
  <c r="L47" i="1"/>
  <c r="L45" i="1" s="1"/>
  <c r="L28" i="1" s="1"/>
  <c r="L21" i="1" s="1"/>
  <c r="M47" i="1"/>
  <c r="M45" i="1" s="1"/>
  <c r="M28" i="1" s="1"/>
  <c r="M21" i="1" s="1"/>
  <c r="N47" i="1"/>
  <c r="N45" i="1" s="1"/>
  <c r="N28" i="1" s="1"/>
  <c r="N21" i="1" s="1"/>
  <c r="P47" i="1"/>
  <c r="P45" i="1" s="1"/>
  <c r="P28" i="1" s="1"/>
  <c r="P21" i="1" s="1"/>
  <c r="Q47" i="1"/>
  <c r="Q45" i="1" s="1"/>
  <c r="Q28" i="1" s="1"/>
  <c r="Q21" i="1" s="1"/>
  <c r="R47" i="1"/>
  <c r="R45" i="1" s="1"/>
  <c r="R28" i="1" s="1"/>
  <c r="R21" i="1" s="1"/>
  <c r="D45" i="1"/>
  <c r="Q26" i="1"/>
  <c r="F25" i="1"/>
  <c r="E25" i="1"/>
  <c r="G25" i="1"/>
  <c r="H25" i="1"/>
  <c r="T25" i="1" s="1"/>
  <c r="I25" i="1"/>
  <c r="J25" i="1"/>
  <c r="K25" i="1"/>
  <c r="L25" i="1"/>
  <c r="M25" i="1"/>
  <c r="N25" i="1"/>
  <c r="O25" i="1"/>
  <c r="P25" i="1"/>
  <c r="Q25" i="1"/>
  <c r="R25" i="1"/>
  <c r="D25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D23" i="1"/>
  <c r="S23" i="1" l="1"/>
  <c r="T23" i="1"/>
  <c r="S25" i="1"/>
  <c r="K54" i="1"/>
  <c r="K53" i="1" s="1"/>
  <c r="K22" i="1" s="1"/>
  <c r="K20" i="1" s="1"/>
  <c r="D28" i="1"/>
  <c r="D21" i="1" s="1"/>
  <c r="R54" i="1"/>
  <c r="R53" i="1" s="1"/>
  <c r="R22" i="1" s="1"/>
  <c r="R20" i="1" s="1"/>
  <c r="N54" i="1"/>
  <c r="N53" i="1" s="1"/>
  <c r="N22" i="1" s="1"/>
  <c r="N20" i="1" s="1"/>
  <c r="J54" i="1"/>
  <c r="J53" i="1" s="1"/>
  <c r="J22" i="1" s="1"/>
  <c r="J20" i="1" s="1"/>
  <c r="F54" i="1"/>
  <c r="F53" i="1" s="1"/>
  <c r="F22" i="1" s="1"/>
  <c r="F20" i="1" s="1"/>
  <c r="D54" i="1"/>
  <c r="Q54" i="1"/>
  <c r="M54" i="1"/>
  <c r="P54" i="1"/>
  <c r="P53" i="1" s="1"/>
  <c r="P22" i="1" s="1"/>
  <c r="P20" i="1" s="1"/>
  <c r="L54" i="1"/>
  <c r="L53" i="1" s="1"/>
  <c r="L22" i="1" s="1"/>
  <c r="L20" i="1" s="1"/>
  <c r="H54" i="1"/>
  <c r="M53" i="1" l="1"/>
  <c r="M22" i="1" s="1"/>
  <c r="M20" i="1" s="1"/>
  <c r="Q53" i="1"/>
  <c r="Q22" i="1" s="1"/>
  <c r="Q20" i="1" s="1"/>
  <c r="H53" i="1"/>
  <c r="H22" i="1" s="1"/>
  <c r="H20" i="1" s="1"/>
  <c r="D53" i="1"/>
  <c r="D22" i="1" s="1"/>
  <c r="D20" i="1" s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G48" i="1" l="1"/>
  <c r="E55" i="1" l="1"/>
  <c r="E47" i="1"/>
  <c r="E45" i="1" s="1"/>
  <c r="E28" i="1" s="1"/>
  <c r="E21" i="1" s="1"/>
  <c r="E24" i="1"/>
  <c r="E102" i="1" l="1"/>
  <c r="E26" i="1" s="1"/>
  <c r="E57" i="1"/>
  <c r="E54" i="1" s="1"/>
  <c r="E53" i="1" s="1"/>
  <c r="E22" i="1" s="1"/>
  <c r="G24" i="1"/>
  <c r="G47" i="1"/>
  <c r="G45" i="1" s="1"/>
  <c r="G28" i="1" s="1"/>
  <c r="G21" i="1" s="1"/>
  <c r="G102" i="1"/>
  <c r="G26" i="1" s="1"/>
  <c r="G57" i="1"/>
  <c r="G55" i="1"/>
  <c r="E20" i="1" l="1"/>
  <c r="G54" i="1"/>
  <c r="G53" i="1" s="1"/>
  <c r="G22" i="1" s="1"/>
  <c r="G20" i="1" s="1"/>
  <c r="O55" i="1" l="1"/>
  <c r="I55" i="1" l="1"/>
  <c r="T55" i="1" l="1"/>
  <c r="S55" i="1"/>
  <c r="I48" i="1"/>
  <c r="S48" i="1" l="1"/>
  <c r="T48" i="1"/>
  <c r="O47" i="1"/>
  <c r="O45" i="1" s="1"/>
  <c r="O28" i="1" s="1"/>
  <c r="O21" i="1" l="1"/>
  <c r="I47" i="1"/>
  <c r="I45" i="1" l="1"/>
  <c r="T47" i="1"/>
  <c r="S47" i="1"/>
  <c r="O57" i="1"/>
  <c r="O54" i="1" s="1"/>
  <c r="O53" i="1" s="1"/>
  <c r="I28" i="1" l="1"/>
  <c r="T45" i="1"/>
  <c r="S45" i="1"/>
  <c r="O22" i="1"/>
  <c r="I57" i="1"/>
  <c r="I54" i="1" l="1"/>
  <c r="T57" i="1"/>
  <c r="S57" i="1"/>
  <c r="I21" i="1"/>
  <c r="S28" i="1"/>
  <c r="T28" i="1"/>
  <c r="T113" i="1"/>
  <c r="T21" i="1" l="1"/>
  <c r="S21" i="1"/>
  <c r="I53" i="1"/>
  <c r="S54" i="1"/>
  <c r="T54" i="1"/>
  <c r="O24" i="1"/>
  <c r="I24" i="1"/>
  <c r="T24" i="1" l="1"/>
  <c r="S24" i="1"/>
  <c r="I22" i="1"/>
  <c r="T53" i="1"/>
  <c r="S53" i="1"/>
  <c r="O102" i="1"/>
  <c r="S22" i="1" l="1"/>
  <c r="T22" i="1"/>
  <c r="O26" i="1"/>
  <c r="O20" i="1" s="1"/>
  <c r="I102" i="1"/>
  <c r="I26" i="1" l="1"/>
  <c r="S102" i="1"/>
  <c r="T102" i="1"/>
  <c r="I20" i="1" l="1"/>
  <c r="S26" i="1"/>
  <c r="T26" i="1"/>
  <c r="S20" i="1" l="1"/>
  <c r="T20" i="1"/>
</calcChain>
</file>

<file path=xl/sharedStrings.xml><?xml version="1.0" encoding="utf-8"?>
<sst xmlns="http://schemas.openxmlformats.org/spreadsheetml/2006/main" count="344" uniqueCount="180">
  <si>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</si>
  <si>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</si>
  <si>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</si>
  <si>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</si>
  <si>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</si>
  <si>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</si>
  <si>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</si>
  <si>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</si>
  <si>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</si>
  <si>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</si>
  <si>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</si>
  <si>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</si>
  <si>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</si>
  <si>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</si>
  <si>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</si>
  <si>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</si>
  <si>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</si>
  <si>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</si>
  <si>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</si>
  <si>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</si>
  <si>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</si>
  <si>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</si>
  <si>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</si>
  <si>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</si>
  <si>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</si>
  <si>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</si>
  <si>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</si>
  <si>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</si>
  <si>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</si>
  <si>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</si>
  <si>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</si>
  <si>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</si>
  <si>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</si>
  <si>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</si>
  <si>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</si>
  <si>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</si>
  <si>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</si>
  <si>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</si>
  <si>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</si>
  <si>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</si>
  <si>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</si>
  <si>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</si>
  <si>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</si>
  <si>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</si>
  <si>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</si>
  <si>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</si>
  <si>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</si>
  <si>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</si>
  <si>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</si>
  <si>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</si>
  <si>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</si>
  <si>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</si>
  <si>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</si>
  <si>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</si>
  <si>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</si>
  <si>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</si>
  <si>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</si>
  <si>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</si>
  <si>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</si>
  <si>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</si>
  <si>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</si>
  <si>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</si>
  <si>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</si>
  <si>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</si>
  <si>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</si>
  <si>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</si>
  <si>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</si>
  <si>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</si>
  <si>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</si>
  <si>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</si>
  <si>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</si>
  <si>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</si>
  <si>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</si>
  <si>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</si>
  <si>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</si>
  <si>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</si>
  <si>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</si>
  <si>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</si>
  <si>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</si>
  <si>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</si>
  <si>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</si>
  <si>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</si>
  <si>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</si>
  <si>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</si>
  <si>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</si>
  <si>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</si>
  <si>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</si>
  <si>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</si>
  <si>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</si>
  <si>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</si>
  <si>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</si>
  <si>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</si>
  <si>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</si>
  <si>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</si>
  <si>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</si>
  <si>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</si>
  <si>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</si>
  <si>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t xml:space="preserve">Остаток освоения капитальных вложений 
на  01.01.2019 года,  
млн. рублей 
(без НДС) 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</si>
  <si>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 xml:space="preserve">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</si>
  <si>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</si>
  <si>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</si>
  <si>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</si>
  <si>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</si>
  <si>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</si>
  <si>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</si>
  <si>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</si>
  <si>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</si>
  <si>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</si>
  <si>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</si>
  <si>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</si>
  <si>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</si>
  <si>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</si>
  <si>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</si>
  <si>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</si>
  <si>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</si>
  <si>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</si>
  <si>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</si>
  <si>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</si>
  <si>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</si>
  <si>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</si>
  <si>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</si>
  <si>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</si>
  <si>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</si>
  <si>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</si>
  <si>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</si>
  <si>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</si>
  <si>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</si>
  <si>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</si>
  <si>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</si>
  <si>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</si>
  <si>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</si>
  <si>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</si>
  <si>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</si>
  <si>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</si>
  <si>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</si>
  <si>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</si>
  <si>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</si>
  <si>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</si>
  <si>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</si>
  <si>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</si>
  <si>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</si>
  <si>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</si>
  <si>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</si>
  <si>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</si>
  <si>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</si>
  <si>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</si>
  <si>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</si>
  <si>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</si>
  <si>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</si>
  <si>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</si>
  <si>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</si>
  <si>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Необходимость организации условий для обеспечения самостоятельной деятельности.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</si>
  <si>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</si>
  <si>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 xml:space="preserve">Освоение капитальных вложений года 2020, млн. рублей (без НДС) 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</si>
  <si>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</si>
  <si>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</si>
  <si>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</si>
  <si>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</si>
  <si>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</si>
  <si>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</si>
  <si>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</si>
  <si>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</si>
  <si>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</si>
  <si>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</si>
  <si>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</si>
  <si>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</si>
  <si>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</si>
  <si>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</si>
  <si>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</si>
  <si>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</si>
  <si>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</si>
  <si>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Необходимость исполнения Федерального Закона №522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</si>
  <si>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</si>
  <si>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</si>
  <si>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</si>
  <si>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</si>
  <si>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Год раскрытия информации: 2021 год</t>
  </si>
  <si>
    <t xml:space="preserve">Фактический объем освоения капитальных вложений на  01.01.2021 года в прогнозных ценах соответствующих лет, млн. рублей 
(без НДС) </t>
  </si>
  <si>
    <t>за II квартал  2020  года</t>
  </si>
  <si>
    <t>Строительство (реконструкция) интеллектуальной системы учета электрической энергии (мощности) (ФЗ №522)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</si>
</sst>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00000000000\ _₽_-;\-* #,##0.00000000000000\ _₽_-;_-* &quot;-&quot;??\ _₽_-;_-@_-"/>
    <numFmt numFmtId="169" formatCode="0.000000000000000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0" borderId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0" fillId="8" borderId="15" applyNumberFormat="0" applyAlignment="0" applyProtection="0"/>
    <xf numFmtId="0" fontId="11" fillId="21" borderId="16" applyNumberFormat="0" applyAlignment="0" applyProtection="0"/>
    <xf numFmtId="0" fontId="12" fillId="21" borderId="15" applyNumberFormat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5" fillId="0" borderId="1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20" applyNumberFormat="0" applyFill="0" applyAlignment="0" applyProtection="0"/>
    <xf numFmtId="0" fontId="17" fillId="22" borderId="21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4" borderId="22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5" borderId="0" applyNumberFormat="0" applyBorder="0" applyAlignment="0" applyProtection="0"/>
  </cellStyleXfs>
  <cellXfs count="82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2" fillId="2" borderId="0" xfId="2" applyFont="1" applyFill="1" applyBorder="1"/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horizontal="center" vertical="center"/>
    </xf>
    <xf numFmtId="164" fontId="2" fillId="2" borderId="0" xfId="2" applyNumberFormat="1" applyFont="1" applyFill="1"/>
    <xf numFmtId="168" fontId="2" fillId="2" borderId="0" xfId="2" applyNumberFormat="1" applyFont="1" applyFill="1"/>
    <xf numFmtId="169" fontId="2" fillId="2" borderId="0" xfId="2" applyNumberFormat="1" applyFont="1" applyFill="1"/>
    <xf numFmtId="0" fontId="2" fillId="2" borderId="0" xfId="2" applyFont="1" applyFill="1" applyAlignment="1">
      <alignment horizontal="left" vertical="center" wrapText="1"/>
    </xf>
    <xf numFmtId="0" fontId="2" fillId="2" borderId="0" xfId="2" applyFont="1" applyFill="1" applyBorder="1" applyAlignment="1">
      <alignment horizontal="left" vertical="center" wrapText="1"/>
    </xf>
    <xf numFmtId="164" fontId="2" fillId="2" borderId="0" xfId="2" applyNumberFormat="1" applyFont="1" applyFill="1" applyAlignment="1">
      <alignment horizontal="left" vertical="center" wrapText="1"/>
    </xf>
    <xf numFmtId="49" fontId="30" fillId="25" borderId="3" xfId="3" applyNumberFormat="1" applyFont="1" applyFill="1" applyBorder="1" applyAlignment="1">
      <alignment horizontal="center" vertical="center"/>
    </xf>
    <xf numFmtId="0" fontId="30" fillId="25" borderId="3" xfId="3" applyFont="1" applyFill="1" applyBorder="1" applyAlignment="1">
      <alignment horizontal="left" vertical="center" wrapText="1"/>
    </xf>
    <xf numFmtId="0" fontId="30" fillId="25" borderId="3" xfId="2" applyFont="1" applyFill="1" applyBorder="1" applyAlignment="1">
      <alignment horizontal="center" vertical="center"/>
    </xf>
    <xf numFmtId="49" fontId="30" fillId="26" borderId="3" xfId="3" applyNumberFormat="1" applyFont="1" applyFill="1" applyBorder="1" applyAlignment="1">
      <alignment horizontal="center" vertical="center"/>
    </xf>
    <xf numFmtId="0" fontId="30" fillId="26" borderId="3" xfId="3" applyFont="1" applyFill="1" applyBorder="1" applyAlignment="1">
      <alignment horizontal="left" vertical="center" wrapText="1"/>
    </xf>
    <xf numFmtId="0" fontId="30" fillId="26" borderId="3" xfId="2" applyFont="1" applyFill="1" applyBorder="1" applyAlignment="1">
      <alignment horizontal="center" vertical="center"/>
    </xf>
    <xf numFmtId="49" fontId="30" fillId="27" borderId="3" xfId="3" applyNumberFormat="1" applyFont="1" applyFill="1" applyBorder="1" applyAlignment="1">
      <alignment horizontal="center" vertical="center"/>
    </xf>
    <xf numFmtId="0" fontId="30" fillId="27" borderId="3" xfId="3" applyFont="1" applyFill="1" applyBorder="1" applyAlignment="1">
      <alignment horizontal="left" vertical="center" wrapText="1"/>
    </xf>
    <xf numFmtId="0" fontId="30" fillId="27" borderId="3" xfId="2" applyFont="1" applyFill="1" applyBorder="1" applyAlignment="1">
      <alignment horizontal="center" vertical="center"/>
    </xf>
    <xf numFmtId="49" fontId="30" fillId="28" borderId="3" xfId="3" applyNumberFormat="1" applyFont="1" applyFill="1" applyBorder="1" applyAlignment="1">
      <alignment horizontal="center" vertical="center"/>
    </xf>
    <xf numFmtId="0" fontId="30" fillId="28" borderId="3" xfId="3" applyFont="1" applyFill="1" applyBorder="1" applyAlignment="1">
      <alignment horizontal="left" vertical="center" wrapText="1"/>
    </xf>
    <xf numFmtId="0" fontId="30" fillId="28" borderId="3" xfId="2" applyFont="1" applyFill="1" applyBorder="1" applyAlignment="1">
      <alignment horizontal="center" vertical="center"/>
    </xf>
    <xf numFmtId="49" fontId="30" fillId="29" borderId="3" xfId="3" applyNumberFormat="1" applyFont="1" applyFill="1" applyBorder="1" applyAlignment="1">
      <alignment horizontal="center" vertical="center"/>
    </xf>
    <xf numFmtId="0" fontId="30" fillId="29" borderId="3" xfId="3" applyFont="1" applyFill="1" applyBorder="1" applyAlignment="1">
      <alignment horizontal="left" vertical="center" wrapText="1"/>
    </xf>
    <xf numFmtId="0" fontId="30" fillId="29" borderId="3" xfId="2" applyFont="1" applyFill="1" applyBorder="1" applyAlignment="1">
      <alignment horizontal="center" vertical="center"/>
    </xf>
    <xf numFmtId="49" fontId="30" fillId="0" borderId="3" xfId="3" applyNumberFormat="1" applyFont="1" applyFill="1" applyBorder="1" applyAlignment="1">
      <alignment horizontal="center" vertical="center"/>
    </xf>
    <xf numFmtId="0" fontId="30" fillId="0" borderId="3" xfId="3" applyFont="1" applyFill="1" applyBorder="1" applyAlignment="1">
      <alignment horizontal="left" vertical="center" wrapText="1"/>
    </xf>
    <xf numFmtId="0" fontId="30" fillId="0" borderId="3" xfId="2" applyFont="1" applyBorder="1" applyAlignment="1">
      <alignment horizontal="center" vertical="center"/>
    </xf>
    <xf numFmtId="0" fontId="5" fillId="0" borderId="3" xfId="3" applyNumberFormat="1" applyFont="1" applyFill="1" applyBorder="1" applyAlignment="1">
      <alignment horizontal="center" vertical="center" wrapText="1"/>
    </xf>
    <xf numFmtId="164" fontId="30" fillId="28" borderId="3" xfId="2" applyNumberFormat="1" applyFont="1" applyFill="1" applyBorder="1" applyAlignment="1">
      <alignment horizontal="center" vertical="center"/>
    </xf>
    <xf numFmtId="164" fontId="30" fillId="29" borderId="3" xfId="1" applyFont="1" applyFill="1" applyBorder="1" applyAlignment="1">
      <alignment horizontal="center" vertical="center"/>
    </xf>
    <xf numFmtId="164" fontId="30" fillId="28" borderId="3" xfId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164" fontId="30" fillId="25" borderId="3" xfId="1" applyFont="1" applyFill="1" applyBorder="1" applyAlignment="1">
      <alignment horizontal="center" vertical="center"/>
    </xf>
    <xf numFmtId="164" fontId="30" fillId="25" borderId="3" xfId="1" applyFont="1" applyFill="1" applyBorder="1" applyAlignment="1">
      <alignment horizontal="left" vertical="center"/>
    </xf>
    <xf numFmtId="164" fontId="30" fillId="26" borderId="3" xfId="1" applyFont="1" applyFill="1" applyBorder="1" applyAlignment="1">
      <alignment horizontal="center" vertical="center"/>
    </xf>
    <xf numFmtId="164" fontId="30" fillId="26" borderId="3" xfId="1" applyFont="1" applyFill="1" applyBorder="1" applyAlignment="1">
      <alignment horizontal="left" vertical="center"/>
    </xf>
    <xf numFmtId="164" fontId="2" fillId="27" borderId="3" xfId="1" applyFont="1" applyFill="1" applyBorder="1" applyAlignment="1">
      <alignment horizontal="center" vertical="center"/>
    </xf>
    <xf numFmtId="164" fontId="2" fillId="27" borderId="3" xfId="1" applyFont="1" applyFill="1" applyBorder="1" applyAlignment="1">
      <alignment horizontal="left" vertical="center"/>
    </xf>
    <xf numFmtId="164" fontId="30" fillId="28" borderId="3" xfId="463" applyNumberFormat="1" applyFont="1" applyFill="1" applyBorder="1" applyAlignment="1">
      <alignment horizontal="center" vertical="center"/>
    </xf>
    <xf numFmtId="164" fontId="30" fillId="28" borderId="3" xfId="463" applyNumberFormat="1" applyFont="1" applyFill="1" applyBorder="1" applyAlignment="1">
      <alignment horizontal="left" vertical="center"/>
    </xf>
    <xf numFmtId="164" fontId="30" fillId="29" borderId="3" xfId="463" applyNumberFormat="1" applyFont="1" applyFill="1" applyBorder="1" applyAlignment="1">
      <alignment horizontal="center" vertical="center"/>
    </xf>
    <xf numFmtId="164" fontId="30" fillId="29" borderId="3" xfId="463" applyNumberFormat="1" applyFont="1" applyFill="1" applyBorder="1" applyAlignment="1">
      <alignment horizontal="left" vertical="center"/>
    </xf>
    <xf numFmtId="164" fontId="30" fillId="0" borderId="3" xfId="1" applyFont="1" applyFill="1" applyBorder="1" applyAlignment="1">
      <alignment horizontal="center" vertical="center"/>
    </xf>
    <xf numFmtId="164" fontId="30" fillId="0" borderId="3" xfId="1" applyFont="1" applyFill="1" applyBorder="1" applyAlignment="1">
      <alignment horizontal="left" vertical="center" wrapText="1"/>
    </xf>
    <xf numFmtId="164" fontId="30" fillId="0" borderId="3" xfId="1" applyFont="1" applyFill="1" applyBorder="1" applyAlignment="1">
      <alignment horizontal="left" vertical="center"/>
    </xf>
    <xf numFmtId="164" fontId="2" fillId="0" borderId="3" xfId="1" applyFont="1" applyFill="1" applyBorder="1" applyAlignment="1">
      <alignment horizontal="left" vertical="center" wrapText="1"/>
    </xf>
    <xf numFmtId="164" fontId="2" fillId="29" borderId="3" xfId="1" applyFont="1" applyFill="1" applyBorder="1" applyAlignment="1">
      <alignment horizontal="center" vertical="center"/>
    </xf>
    <xf numFmtId="164" fontId="2" fillId="29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horizontal="center" vertical="center"/>
    </xf>
    <xf numFmtId="164" fontId="2" fillId="0" borderId="3" xfId="1" applyFont="1" applyFill="1" applyBorder="1" applyAlignment="1">
      <alignment horizontal="left" vertical="center"/>
    </xf>
    <xf numFmtId="164" fontId="2" fillId="29" borderId="3" xfId="1" applyFont="1" applyFill="1" applyBorder="1" applyAlignment="1">
      <alignment horizontal="left" vertical="center"/>
    </xf>
    <xf numFmtId="49" fontId="2" fillId="0" borderId="3" xfId="463" applyNumberFormat="1" applyFont="1" applyFill="1" applyBorder="1" applyAlignment="1">
      <alignment horizontal="left" vertical="center" wrapText="1"/>
    </xf>
    <xf numFmtId="49" fontId="32" fillId="0" borderId="3" xfId="463" applyNumberFormat="1" applyFont="1" applyFill="1" applyBorder="1" applyAlignment="1">
      <alignment horizontal="left" vertical="center" wrapText="1"/>
    </xf>
    <xf numFmtId="0" fontId="5" fillId="0" borderId="3" xfId="3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Alignment="1">
      <alignment horizontal="left" vertical="center" wrapText="1"/>
    </xf>
    <xf numFmtId="0" fontId="6" fillId="2" borderId="0" xfId="3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120"/>
  <sheetViews>
    <sheetView tabSelected="1" view="pageBreakPreview" zoomScale="55" zoomScaleNormal="70" zoomScaleSheetLayoutView="55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V113" sqref="V113"/>
    </sheetView>
  </sheetViews>
  <sheetFormatPr defaultColWidth="9.140625" defaultRowHeight="15.75" x14ac:dyDescent="0.25"/>
  <cols>
    <col min="1" max="1" width="14.85546875" style="1" customWidth="1"/>
    <col min="2" max="2" width="47" style="1" customWidth="1"/>
    <col min="3" max="3" width="22.5703125" style="1" customWidth="1"/>
    <col min="4" max="4" width="20.5703125" style="1" customWidth="1"/>
    <col min="5" max="5" width="20" style="1" customWidth="1"/>
    <col min="6" max="6" width="18.28515625" style="1" customWidth="1"/>
    <col min="7" max="7" width="17.140625" style="1" customWidth="1"/>
    <col min="8" max="17" width="14.5703125" style="1" customWidth="1"/>
    <col min="18" max="18" width="10.28515625" style="1" customWidth="1"/>
    <col min="19" max="19" width="15.28515625" style="1" customWidth="1"/>
    <col min="20" max="20" width="13.42578125" style="1" customWidth="1"/>
    <col min="21" max="21" width="10.7109375" style="1" customWidth="1"/>
    <col min="22" max="22" width="25.85546875" style="1" customWidth="1"/>
    <col min="23" max="23" width="15.28515625" style="11" customWidth="1"/>
    <col min="24" max="58" width="12.140625" style="1" customWidth="1"/>
    <col min="59" max="59" width="13.85546875" style="1" customWidth="1"/>
    <col min="60" max="60" width="13.140625" style="1" customWidth="1"/>
    <col min="61" max="61" width="16.140625" style="1" customWidth="1"/>
    <col min="62" max="62" width="17.28515625" style="1" customWidth="1"/>
    <col min="63" max="63" width="14.85546875" style="1" customWidth="1"/>
    <col min="64" max="64" width="13.42578125" style="1" customWidth="1"/>
    <col min="65" max="65" width="20" style="1" customWidth="1"/>
    <col min="66" max="16384" width="9.140625" style="1"/>
  </cols>
  <sheetData>
    <row r="1" spans="1:23" ht="18.75" x14ac:dyDescent="0.25">
      <c r="B1" s="9"/>
      <c r="V1" s="2" t="s">
        <v>0</v>
      </c>
    </row>
    <row r="2" spans="1:23" ht="18.75" x14ac:dyDescent="0.3">
      <c r="F2" s="10"/>
      <c r="H2" s="8"/>
      <c r="I2" s="8"/>
      <c r="J2" s="8"/>
      <c r="K2" s="8"/>
      <c r="L2" s="8"/>
      <c r="M2" s="8"/>
      <c r="O2" s="8"/>
      <c r="V2" s="3" t="s">
        <v>1</v>
      </c>
    </row>
    <row r="3" spans="1:23" ht="18.75" x14ac:dyDescent="0.3">
      <c r="V3" s="4" t="s">
        <v>2</v>
      </c>
    </row>
    <row r="4" spans="1:23" s="5" customFormat="1" ht="18.75" x14ac:dyDescent="0.3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12"/>
    </row>
    <row r="5" spans="1:23" s="5" customFormat="1" ht="18.75" x14ac:dyDescent="0.3">
      <c r="A5" s="64" t="s">
        <v>178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12"/>
    </row>
    <row r="6" spans="1:23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12"/>
    </row>
    <row r="7" spans="1:23" s="5" customFormat="1" ht="18.75" x14ac:dyDescent="0.3">
      <c r="A7" s="64" t="s">
        <v>98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12"/>
    </row>
    <row r="8" spans="1:23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</row>
    <row r="9" spans="1:23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3" ht="18.75" x14ac:dyDescent="0.3">
      <c r="A10" s="66" t="s">
        <v>176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</row>
    <row r="12" spans="1:23" ht="18.75" x14ac:dyDescent="0.2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</row>
    <row r="13" spans="1:23" x14ac:dyDescent="0.25">
      <c r="A13" s="65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</row>
    <row r="14" spans="1:23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</row>
    <row r="15" spans="1:23" ht="30.75" customHeight="1" x14ac:dyDescent="0.25">
      <c r="A15" s="68" t="s">
        <v>6</v>
      </c>
      <c r="B15" s="71" t="s">
        <v>7</v>
      </c>
      <c r="C15" s="71" t="s">
        <v>8</v>
      </c>
      <c r="D15" s="68" t="s">
        <v>9</v>
      </c>
      <c r="E15" s="68" t="s">
        <v>177</v>
      </c>
      <c r="F15" s="71" t="s">
        <v>97</v>
      </c>
      <c r="G15" s="71"/>
      <c r="H15" s="72" t="s">
        <v>153</v>
      </c>
      <c r="I15" s="73"/>
      <c r="J15" s="73"/>
      <c r="K15" s="73"/>
      <c r="L15" s="73"/>
      <c r="M15" s="73"/>
      <c r="N15" s="73"/>
      <c r="O15" s="73"/>
      <c r="P15" s="73"/>
      <c r="Q15" s="74"/>
      <c r="R15" s="71" t="s">
        <v>10</v>
      </c>
      <c r="S15" s="71"/>
      <c r="T15" s="76" t="s">
        <v>11</v>
      </c>
      <c r="U15" s="77"/>
      <c r="V15" s="68" t="s">
        <v>12</v>
      </c>
    </row>
    <row r="16" spans="1:23" x14ac:dyDescent="0.25">
      <c r="A16" s="69"/>
      <c r="B16" s="71"/>
      <c r="C16" s="71"/>
      <c r="D16" s="69"/>
      <c r="E16" s="69"/>
      <c r="F16" s="75" t="s">
        <v>13</v>
      </c>
      <c r="G16" s="75" t="s">
        <v>14</v>
      </c>
      <c r="H16" s="71" t="s">
        <v>15</v>
      </c>
      <c r="I16" s="71"/>
      <c r="J16" s="71" t="s">
        <v>16</v>
      </c>
      <c r="K16" s="71"/>
      <c r="L16" s="71" t="s">
        <v>17</v>
      </c>
      <c r="M16" s="71"/>
      <c r="N16" s="76" t="s">
        <v>18</v>
      </c>
      <c r="O16" s="77"/>
      <c r="P16" s="76" t="s">
        <v>19</v>
      </c>
      <c r="Q16" s="77"/>
      <c r="R16" s="75" t="s">
        <v>13</v>
      </c>
      <c r="S16" s="75" t="s">
        <v>14</v>
      </c>
      <c r="T16" s="78"/>
      <c r="U16" s="79"/>
      <c r="V16" s="69"/>
    </row>
    <row r="17" spans="1:23" x14ac:dyDescent="0.25">
      <c r="A17" s="69"/>
      <c r="B17" s="71"/>
      <c r="C17" s="71"/>
      <c r="D17" s="69"/>
      <c r="E17" s="69"/>
      <c r="F17" s="75"/>
      <c r="G17" s="75"/>
      <c r="H17" s="71"/>
      <c r="I17" s="71"/>
      <c r="J17" s="71"/>
      <c r="K17" s="71"/>
      <c r="L17" s="71"/>
      <c r="M17" s="71"/>
      <c r="N17" s="80"/>
      <c r="O17" s="81"/>
      <c r="P17" s="80"/>
      <c r="Q17" s="81"/>
      <c r="R17" s="75"/>
      <c r="S17" s="75"/>
      <c r="T17" s="80"/>
      <c r="U17" s="81"/>
      <c r="V17" s="69"/>
    </row>
    <row r="18" spans="1:23" ht="114.75" customHeight="1" x14ac:dyDescent="0.25">
      <c r="A18" s="70"/>
      <c r="B18" s="71"/>
      <c r="C18" s="71"/>
      <c r="D18" s="70"/>
      <c r="E18" s="70"/>
      <c r="F18" s="75"/>
      <c r="G18" s="75"/>
      <c r="H18" s="36" t="s">
        <v>20</v>
      </c>
      <c r="I18" s="36" t="s">
        <v>21</v>
      </c>
      <c r="J18" s="36" t="s">
        <v>20</v>
      </c>
      <c r="K18" s="36" t="s">
        <v>21</v>
      </c>
      <c r="L18" s="36" t="s">
        <v>20</v>
      </c>
      <c r="M18" s="36" t="s">
        <v>21</v>
      </c>
      <c r="N18" s="38" t="s">
        <v>20</v>
      </c>
      <c r="O18" s="38" t="s">
        <v>21</v>
      </c>
      <c r="P18" s="38" t="s">
        <v>20</v>
      </c>
      <c r="Q18" s="38" t="s">
        <v>21</v>
      </c>
      <c r="R18" s="75"/>
      <c r="S18" s="75"/>
      <c r="T18" s="37" t="s">
        <v>22</v>
      </c>
      <c r="U18" s="37" t="s">
        <v>23</v>
      </c>
      <c r="V18" s="70"/>
    </row>
    <row r="19" spans="1:23" x14ac:dyDescent="0.25">
      <c r="A19" s="36">
        <v>1</v>
      </c>
      <c r="B19" s="36">
        <f>A19+1</f>
        <v>2</v>
      </c>
      <c r="C19" s="36">
        <f t="shared" ref="C19:V19" si="0">B19+1</f>
        <v>3</v>
      </c>
      <c r="D19" s="36">
        <f t="shared" si="0"/>
        <v>4</v>
      </c>
      <c r="E19" s="36">
        <f t="shared" si="0"/>
        <v>5</v>
      </c>
      <c r="F19" s="36">
        <f t="shared" si="0"/>
        <v>6</v>
      </c>
      <c r="G19" s="36">
        <f t="shared" si="0"/>
        <v>7</v>
      </c>
      <c r="H19" s="36">
        <f t="shared" si="0"/>
        <v>8</v>
      </c>
      <c r="I19" s="36">
        <f t="shared" si="0"/>
        <v>9</v>
      </c>
      <c r="J19" s="36">
        <f t="shared" si="0"/>
        <v>10</v>
      </c>
      <c r="K19" s="36">
        <f t="shared" si="0"/>
        <v>11</v>
      </c>
      <c r="L19" s="36">
        <f t="shared" si="0"/>
        <v>12</v>
      </c>
      <c r="M19" s="36">
        <f t="shared" si="0"/>
        <v>13</v>
      </c>
      <c r="N19" s="36">
        <f t="shared" si="0"/>
        <v>14</v>
      </c>
      <c r="O19" s="36">
        <f t="shared" si="0"/>
        <v>15</v>
      </c>
      <c r="P19" s="36">
        <f t="shared" si="0"/>
        <v>16</v>
      </c>
      <c r="Q19" s="36">
        <f t="shared" si="0"/>
        <v>17</v>
      </c>
      <c r="R19" s="36">
        <f t="shared" si="0"/>
        <v>18</v>
      </c>
      <c r="S19" s="36">
        <f t="shared" si="0"/>
        <v>19</v>
      </c>
      <c r="T19" s="36">
        <f t="shared" si="0"/>
        <v>20</v>
      </c>
      <c r="U19" s="36">
        <f t="shared" si="0"/>
        <v>21</v>
      </c>
      <c r="V19" s="36">
        <f t="shared" si="0"/>
        <v>22</v>
      </c>
    </row>
    <row r="20" spans="1:23" ht="31.5" x14ac:dyDescent="0.25">
      <c r="A20" s="14" t="s">
        <v>25</v>
      </c>
      <c r="B20" s="15" t="s">
        <v>24</v>
      </c>
      <c r="C20" s="16" t="s">
        <v>26</v>
      </c>
      <c r="D20" s="39">
        <f>SUM(D21:D26)</f>
        <v>2546.5783291106372</v>
      </c>
      <c r="E20" s="39">
        <f t="shared" ref="E20:R20" si="1">SUM(E21:E26)</f>
        <v>953.97415651062397</v>
      </c>
      <c r="F20" s="39">
        <f t="shared" si="1"/>
        <v>0</v>
      </c>
      <c r="G20" s="39">
        <f t="shared" si="1"/>
        <v>1592.6041726000135</v>
      </c>
      <c r="H20" s="39">
        <f t="shared" si="1"/>
        <v>0</v>
      </c>
      <c r="I20" s="39">
        <f t="shared" si="1"/>
        <v>65.077862199999998</v>
      </c>
      <c r="J20" s="39">
        <f t="shared" si="1"/>
        <v>0</v>
      </c>
      <c r="K20" s="39">
        <f t="shared" si="1"/>
        <v>39.030461499999994</v>
      </c>
      <c r="L20" s="39">
        <f t="shared" si="1"/>
        <v>0</v>
      </c>
      <c r="M20" s="39">
        <f t="shared" si="1"/>
        <v>26.047400700000001</v>
      </c>
      <c r="N20" s="39">
        <f t="shared" si="1"/>
        <v>0</v>
      </c>
      <c r="O20" s="39">
        <f>SUM(O21:O26)</f>
        <v>0</v>
      </c>
      <c r="P20" s="39">
        <f t="shared" si="1"/>
        <v>0</v>
      </c>
      <c r="Q20" s="39">
        <f t="shared" si="1"/>
        <v>0</v>
      </c>
      <c r="R20" s="39">
        <f t="shared" si="1"/>
        <v>0</v>
      </c>
      <c r="S20" s="39">
        <f t="shared" ref="S20:S83" si="2">G20-I20</f>
        <v>1527.5263104000135</v>
      </c>
      <c r="T20" s="39">
        <f t="shared" ref="T20:T83" si="3">H20-I20</f>
        <v>-65.077862199999998</v>
      </c>
      <c r="U20" s="39">
        <v>0</v>
      </c>
      <c r="V20" s="40"/>
      <c r="W20" s="13"/>
    </row>
    <row r="21" spans="1:23" x14ac:dyDescent="0.25">
      <c r="A21" s="17" t="s">
        <v>27</v>
      </c>
      <c r="B21" s="18" t="s">
        <v>28</v>
      </c>
      <c r="C21" s="19" t="s">
        <v>26</v>
      </c>
      <c r="D21" s="41">
        <f>D28</f>
        <v>241.96932103145807</v>
      </c>
      <c r="E21" s="41">
        <f t="shared" ref="E21:R21" si="4">E28</f>
        <v>47.471085469999991</v>
      </c>
      <c r="F21" s="41">
        <f t="shared" si="4"/>
        <v>0</v>
      </c>
      <c r="G21" s="41">
        <f t="shared" si="4"/>
        <v>194.49823556145805</v>
      </c>
      <c r="H21" s="41">
        <f t="shared" si="4"/>
        <v>0</v>
      </c>
      <c r="I21" s="41">
        <f t="shared" si="4"/>
        <v>0</v>
      </c>
      <c r="J21" s="41">
        <f t="shared" si="4"/>
        <v>0</v>
      </c>
      <c r="K21" s="41">
        <f t="shared" si="4"/>
        <v>0</v>
      </c>
      <c r="L21" s="41">
        <f t="shared" si="4"/>
        <v>0</v>
      </c>
      <c r="M21" s="41">
        <f t="shared" si="4"/>
        <v>0</v>
      </c>
      <c r="N21" s="41">
        <f t="shared" si="4"/>
        <v>0</v>
      </c>
      <c r="O21" s="41">
        <f t="shared" si="4"/>
        <v>0</v>
      </c>
      <c r="P21" s="41">
        <f t="shared" si="4"/>
        <v>0</v>
      </c>
      <c r="Q21" s="41">
        <f t="shared" si="4"/>
        <v>0</v>
      </c>
      <c r="R21" s="41">
        <f t="shared" si="4"/>
        <v>0</v>
      </c>
      <c r="S21" s="41">
        <f t="shared" si="2"/>
        <v>194.49823556145805</v>
      </c>
      <c r="T21" s="41">
        <f t="shared" si="3"/>
        <v>0</v>
      </c>
      <c r="U21" s="41">
        <v>0</v>
      </c>
      <c r="V21" s="42"/>
      <c r="W21" s="13"/>
    </row>
    <row r="22" spans="1:23" ht="31.5" x14ac:dyDescent="0.25">
      <c r="A22" s="17" t="s">
        <v>29</v>
      </c>
      <c r="B22" s="18" t="s">
        <v>30</v>
      </c>
      <c r="C22" s="19" t="s">
        <v>26</v>
      </c>
      <c r="D22" s="41">
        <f>D53</f>
        <v>2138.3734546477085</v>
      </c>
      <c r="E22" s="41">
        <f t="shared" ref="E22:R22" si="5">E53</f>
        <v>751.37636841062397</v>
      </c>
      <c r="F22" s="41">
        <f t="shared" si="5"/>
        <v>0</v>
      </c>
      <c r="G22" s="41">
        <f t="shared" si="5"/>
        <v>1386.9970862370851</v>
      </c>
      <c r="H22" s="41">
        <f t="shared" si="5"/>
        <v>0</v>
      </c>
      <c r="I22" s="41">
        <f t="shared" si="5"/>
        <v>63.907346589999996</v>
      </c>
      <c r="J22" s="41">
        <f t="shared" si="5"/>
        <v>0</v>
      </c>
      <c r="K22" s="41">
        <f t="shared" si="5"/>
        <v>38.979721939999997</v>
      </c>
      <c r="L22" s="41">
        <f t="shared" si="5"/>
        <v>0</v>
      </c>
      <c r="M22" s="41">
        <f t="shared" si="5"/>
        <v>24.927624650000002</v>
      </c>
      <c r="N22" s="41">
        <f t="shared" si="5"/>
        <v>0</v>
      </c>
      <c r="O22" s="41">
        <f t="shared" si="5"/>
        <v>0</v>
      </c>
      <c r="P22" s="41">
        <f t="shared" si="5"/>
        <v>0</v>
      </c>
      <c r="Q22" s="41">
        <f t="shared" si="5"/>
        <v>0</v>
      </c>
      <c r="R22" s="41">
        <f t="shared" si="5"/>
        <v>0</v>
      </c>
      <c r="S22" s="41">
        <f t="shared" si="2"/>
        <v>1323.089739647085</v>
      </c>
      <c r="T22" s="41">
        <f t="shared" si="3"/>
        <v>-63.907346589999996</v>
      </c>
      <c r="U22" s="41">
        <v>0</v>
      </c>
      <c r="V22" s="42"/>
      <c r="W22" s="13"/>
    </row>
    <row r="23" spans="1:23" ht="63" x14ac:dyDescent="0.25">
      <c r="A23" s="17" t="s">
        <v>31</v>
      </c>
      <c r="B23" s="18" t="s">
        <v>32</v>
      </c>
      <c r="C23" s="19" t="s">
        <v>26</v>
      </c>
      <c r="D23" s="41">
        <f>D97</f>
        <v>0</v>
      </c>
      <c r="E23" s="41">
        <f t="shared" ref="E23:R23" si="6">E97</f>
        <v>0</v>
      </c>
      <c r="F23" s="41">
        <f t="shared" si="6"/>
        <v>0</v>
      </c>
      <c r="G23" s="41">
        <f t="shared" si="6"/>
        <v>0</v>
      </c>
      <c r="H23" s="41">
        <f t="shared" si="6"/>
        <v>0</v>
      </c>
      <c r="I23" s="41">
        <f t="shared" si="6"/>
        <v>0</v>
      </c>
      <c r="J23" s="41">
        <f t="shared" si="6"/>
        <v>0</v>
      </c>
      <c r="K23" s="41">
        <f t="shared" si="6"/>
        <v>0</v>
      </c>
      <c r="L23" s="41">
        <f t="shared" si="6"/>
        <v>0</v>
      </c>
      <c r="M23" s="41">
        <f t="shared" si="6"/>
        <v>0</v>
      </c>
      <c r="N23" s="41">
        <f t="shared" si="6"/>
        <v>0</v>
      </c>
      <c r="O23" s="41">
        <f t="shared" si="6"/>
        <v>0</v>
      </c>
      <c r="P23" s="41">
        <f t="shared" si="6"/>
        <v>0</v>
      </c>
      <c r="Q23" s="41">
        <f t="shared" si="6"/>
        <v>0</v>
      </c>
      <c r="R23" s="41">
        <f t="shared" si="6"/>
        <v>0</v>
      </c>
      <c r="S23" s="41">
        <f t="shared" si="2"/>
        <v>0</v>
      </c>
      <c r="T23" s="41">
        <f t="shared" si="3"/>
        <v>0</v>
      </c>
      <c r="U23" s="41">
        <v>0</v>
      </c>
      <c r="V23" s="42"/>
      <c r="W23" s="13"/>
    </row>
    <row r="24" spans="1:23" ht="31.5" x14ac:dyDescent="0.25">
      <c r="A24" s="17" t="s">
        <v>33</v>
      </c>
      <c r="B24" s="18" t="s">
        <v>34</v>
      </c>
      <c r="C24" s="19" t="s">
        <v>26</v>
      </c>
      <c r="D24" s="41">
        <f>D100</f>
        <v>0</v>
      </c>
      <c r="E24" s="41">
        <f t="shared" ref="E24:R24" si="7">E100</f>
        <v>0</v>
      </c>
      <c r="F24" s="41">
        <f t="shared" si="7"/>
        <v>0</v>
      </c>
      <c r="G24" s="41">
        <f t="shared" si="7"/>
        <v>0</v>
      </c>
      <c r="H24" s="41">
        <f t="shared" si="7"/>
        <v>0</v>
      </c>
      <c r="I24" s="41">
        <f t="shared" si="7"/>
        <v>0</v>
      </c>
      <c r="J24" s="41">
        <f t="shared" si="7"/>
        <v>0</v>
      </c>
      <c r="K24" s="41">
        <f t="shared" si="7"/>
        <v>0</v>
      </c>
      <c r="L24" s="41">
        <f t="shared" si="7"/>
        <v>0</v>
      </c>
      <c r="M24" s="41">
        <f t="shared" si="7"/>
        <v>0</v>
      </c>
      <c r="N24" s="41">
        <f t="shared" si="7"/>
        <v>0</v>
      </c>
      <c r="O24" s="41">
        <f t="shared" si="7"/>
        <v>0</v>
      </c>
      <c r="P24" s="41">
        <f t="shared" si="7"/>
        <v>0</v>
      </c>
      <c r="Q24" s="41">
        <f t="shared" si="7"/>
        <v>0</v>
      </c>
      <c r="R24" s="41">
        <f t="shared" si="7"/>
        <v>0</v>
      </c>
      <c r="S24" s="41">
        <f t="shared" si="2"/>
        <v>0</v>
      </c>
      <c r="T24" s="41">
        <f t="shared" si="3"/>
        <v>0</v>
      </c>
      <c r="U24" s="41">
        <v>0</v>
      </c>
      <c r="V24" s="42"/>
      <c r="W24" s="13"/>
    </row>
    <row r="25" spans="1:23" ht="47.25" x14ac:dyDescent="0.25">
      <c r="A25" s="17" t="s">
        <v>35</v>
      </c>
      <c r="B25" s="18" t="s">
        <v>36</v>
      </c>
      <c r="C25" s="19" t="s">
        <v>26</v>
      </c>
      <c r="D25" s="41">
        <f>D101</f>
        <v>0</v>
      </c>
      <c r="E25" s="41">
        <f t="shared" ref="E25:R25" si="8">E101</f>
        <v>0</v>
      </c>
      <c r="F25" s="41">
        <f>F101</f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0</v>
      </c>
      <c r="O25" s="41">
        <f t="shared" si="8"/>
        <v>0</v>
      </c>
      <c r="P25" s="41">
        <f t="shared" si="8"/>
        <v>0</v>
      </c>
      <c r="Q25" s="41">
        <f t="shared" si="8"/>
        <v>0</v>
      </c>
      <c r="R25" s="41">
        <f t="shared" si="8"/>
        <v>0</v>
      </c>
      <c r="S25" s="41">
        <f t="shared" si="2"/>
        <v>0</v>
      </c>
      <c r="T25" s="41">
        <f t="shared" si="3"/>
        <v>0</v>
      </c>
      <c r="U25" s="41">
        <v>0</v>
      </c>
      <c r="V25" s="42"/>
      <c r="W25" s="13"/>
    </row>
    <row r="26" spans="1:23" x14ac:dyDescent="0.25">
      <c r="A26" s="17" t="s">
        <v>37</v>
      </c>
      <c r="B26" s="18" t="s">
        <v>38</v>
      </c>
      <c r="C26" s="19" t="s">
        <v>26</v>
      </c>
      <c r="D26" s="41">
        <f>D102</f>
        <v>166.23555343147055</v>
      </c>
      <c r="E26" s="41">
        <f t="shared" ref="E26:R26" si="9">E102</f>
        <v>155.12670262999998</v>
      </c>
      <c r="F26" s="41">
        <f t="shared" si="9"/>
        <v>0</v>
      </c>
      <c r="G26" s="41">
        <f t="shared" si="9"/>
        <v>11.108850801470535</v>
      </c>
      <c r="H26" s="41">
        <f t="shared" si="9"/>
        <v>0</v>
      </c>
      <c r="I26" s="41">
        <f t="shared" si="9"/>
        <v>1.17051561</v>
      </c>
      <c r="J26" s="41">
        <f t="shared" si="9"/>
        <v>0</v>
      </c>
      <c r="K26" s="41">
        <f t="shared" si="9"/>
        <v>5.0739560000000003E-2</v>
      </c>
      <c r="L26" s="41">
        <f t="shared" si="9"/>
        <v>0</v>
      </c>
      <c r="M26" s="41">
        <f t="shared" si="9"/>
        <v>1.11977605</v>
      </c>
      <c r="N26" s="41">
        <f t="shared" si="9"/>
        <v>0</v>
      </c>
      <c r="O26" s="41">
        <f t="shared" si="9"/>
        <v>0</v>
      </c>
      <c r="P26" s="41">
        <f t="shared" si="9"/>
        <v>0</v>
      </c>
      <c r="Q26" s="41">
        <f t="shared" si="9"/>
        <v>0</v>
      </c>
      <c r="R26" s="41">
        <f t="shared" si="9"/>
        <v>0</v>
      </c>
      <c r="S26" s="41">
        <f t="shared" si="2"/>
        <v>9.938335191470534</v>
      </c>
      <c r="T26" s="41">
        <f t="shared" si="3"/>
        <v>-1.17051561</v>
      </c>
      <c r="U26" s="41">
        <v>0</v>
      </c>
      <c r="V26" s="42"/>
      <c r="W26" s="13"/>
    </row>
    <row r="27" spans="1:23" x14ac:dyDescent="0.25">
      <c r="A27" s="20" t="s">
        <v>39</v>
      </c>
      <c r="B27" s="21" t="s">
        <v>40</v>
      </c>
      <c r="C27" s="22" t="s">
        <v>26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f t="shared" si="2"/>
        <v>0</v>
      </c>
      <c r="T27" s="43">
        <f t="shared" si="3"/>
        <v>0</v>
      </c>
      <c r="U27" s="43">
        <v>0</v>
      </c>
      <c r="V27" s="44"/>
      <c r="W27" s="13"/>
    </row>
    <row r="28" spans="1:23" ht="31.5" x14ac:dyDescent="0.25">
      <c r="A28" s="23" t="s">
        <v>41</v>
      </c>
      <c r="B28" s="24" t="s">
        <v>42</v>
      </c>
      <c r="C28" s="25" t="s">
        <v>26</v>
      </c>
      <c r="D28" s="45">
        <f>D29+D33+D36+D45</f>
        <v>241.96932103145807</v>
      </c>
      <c r="E28" s="45">
        <f t="shared" ref="E28:R28" si="10">E29+E33+E36+E45</f>
        <v>47.471085469999991</v>
      </c>
      <c r="F28" s="45">
        <f t="shared" si="10"/>
        <v>0</v>
      </c>
      <c r="G28" s="45">
        <f t="shared" si="10"/>
        <v>194.49823556145805</v>
      </c>
      <c r="H28" s="45">
        <f t="shared" si="10"/>
        <v>0</v>
      </c>
      <c r="I28" s="45">
        <f t="shared" si="10"/>
        <v>0</v>
      </c>
      <c r="J28" s="45">
        <f t="shared" si="10"/>
        <v>0</v>
      </c>
      <c r="K28" s="45">
        <f t="shared" si="10"/>
        <v>0</v>
      </c>
      <c r="L28" s="45">
        <f t="shared" si="10"/>
        <v>0</v>
      </c>
      <c r="M28" s="45">
        <f t="shared" si="10"/>
        <v>0</v>
      </c>
      <c r="N28" s="45">
        <f t="shared" si="10"/>
        <v>0</v>
      </c>
      <c r="O28" s="45">
        <f t="shared" si="10"/>
        <v>0</v>
      </c>
      <c r="P28" s="45">
        <f t="shared" si="10"/>
        <v>0</v>
      </c>
      <c r="Q28" s="45">
        <f t="shared" si="10"/>
        <v>0</v>
      </c>
      <c r="R28" s="45">
        <f t="shared" si="10"/>
        <v>0</v>
      </c>
      <c r="S28" s="45">
        <f t="shared" si="2"/>
        <v>194.49823556145805</v>
      </c>
      <c r="T28" s="45">
        <f t="shared" si="3"/>
        <v>0</v>
      </c>
      <c r="U28" s="45">
        <v>0</v>
      </c>
      <c r="V28" s="46"/>
      <c r="W28" s="13"/>
    </row>
    <row r="29" spans="1:23" ht="47.25" x14ac:dyDescent="0.25">
      <c r="A29" s="26" t="s">
        <v>43</v>
      </c>
      <c r="B29" s="27" t="s">
        <v>44</v>
      </c>
      <c r="C29" s="28" t="s">
        <v>26</v>
      </c>
      <c r="D29" s="47">
        <f>SUM(D30:D32)</f>
        <v>0</v>
      </c>
      <c r="E29" s="47">
        <f t="shared" ref="E29:U29" si="11">SUM(E30:E32)</f>
        <v>0</v>
      </c>
      <c r="F29" s="47">
        <f t="shared" si="11"/>
        <v>0</v>
      </c>
      <c r="G29" s="47">
        <f t="shared" si="11"/>
        <v>0</v>
      </c>
      <c r="H29" s="47">
        <f t="shared" si="11"/>
        <v>0</v>
      </c>
      <c r="I29" s="47">
        <f t="shared" si="11"/>
        <v>0</v>
      </c>
      <c r="J29" s="47">
        <f t="shared" si="11"/>
        <v>0</v>
      </c>
      <c r="K29" s="47">
        <f t="shared" si="11"/>
        <v>0</v>
      </c>
      <c r="L29" s="47">
        <f t="shared" si="11"/>
        <v>0</v>
      </c>
      <c r="M29" s="47">
        <f t="shared" si="11"/>
        <v>0</v>
      </c>
      <c r="N29" s="47">
        <f t="shared" si="11"/>
        <v>0</v>
      </c>
      <c r="O29" s="47">
        <f t="shared" si="11"/>
        <v>0</v>
      </c>
      <c r="P29" s="47">
        <f t="shared" si="11"/>
        <v>0</v>
      </c>
      <c r="Q29" s="47">
        <f t="shared" si="11"/>
        <v>0</v>
      </c>
      <c r="R29" s="47">
        <f t="shared" si="11"/>
        <v>0</v>
      </c>
      <c r="S29" s="47">
        <f t="shared" si="2"/>
        <v>0</v>
      </c>
      <c r="T29" s="47">
        <f t="shared" si="3"/>
        <v>0</v>
      </c>
      <c r="U29" s="47">
        <f t="shared" si="11"/>
        <v>0</v>
      </c>
      <c r="V29" s="48"/>
      <c r="W29" s="13"/>
    </row>
    <row r="30" spans="1:23" ht="63" x14ac:dyDescent="0.25">
      <c r="A30" s="29" t="s">
        <v>45</v>
      </c>
      <c r="B30" s="30" t="s">
        <v>99</v>
      </c>
      <c r="C30" s="31" t="s">
        <v>26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f t="shared" si="2"/>
        <v>0</v>
      </c>
      <c r="T30" s="49">
        <f t="shared" si="3"/>
        <v>0</v>
      </c>
      <c r="U30" s="49">
        <v>0</v>
      </c>
      <c r="V30" s="50"/>
      <c r="W30" s="13"/>
    </row>
    <row r="31" spans="1:23" ht="63" x14ac:dyDescent="0.25">
      <c r="A31" s="29" t="s">
        <v>46</v>
      </c>
      <c r="B31" s="30" t="s">
        <v>100</v>
      </c>
      <c r="C31" s="31" t="s">
        <v>26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f t="shared" si="2"/>
        <v>0</v>
      </c>
      <c r="T31" s="49">
        <f t="shared" si="3"/>
        <v>0</v>
      </c>
      <c r="U31" s="49">
        <v>0</v>
      </c>
      <c r="V31" s="50"/>
      <c r="W31" s="13"/>
    </row>
    <row r="32" spans="1:23" ht="63" x14ac:dyDescent="0.25">
      <c r="A32" s="29" t="s">
        <v>47</v>
      </c>
      <c r="B32" s="30" t="s">
        <v>101</v>
      </c>
      <c r="C32" s="31" t="s">
        <v>26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f t="shared" si="2"/>
        <v>0</v>
      </c>
      <c r="T32" s="49">
        <f t="shared" si="3"/>
        <v>0</v>
      </c>
      <c r="U32" s="49">
        <v>0</v>
      </c>
      <c r="V32" s="51"/>
      <c r="W32" s="13"/>
    </row>
    <row r="33" spans="1:23" ht="47.25" x14ac:dyDescent="0.25">
      <c r="A33" s="26" t="s">
        <v>102</v>
      </c>
      <c r="B33" s="27" t="s">
        <v>103</v>
      </c>
      <c r="C33" s="28" t="s">
        <v>26</v>
      </c>
      <c r="D33" s="47">
        <f>SUM(D34:D35)</f>
        <v>0</v>
      </c>
      <c r="E33" s="47">
        <f t="shared" ref="E33:U33" si="12">SUM(E34:E35)</f>
        <v>0</v>
      </c>
      <c r="F33" s="47">
        <f t="shared" si="12"/>
        <v>0</v>
      </c>
      <c r="G33" s="47">
        <f t="shared" si="12"/>
        <v>0</v>
      </c>
      <c r="H33" s="47">
        <f t="shared" si="12"/>
        <v>0</v>
      </c>
      <c r="I33" s="47">
        <f t="shared" si="12"/>
        <v>0</v>
      </c>
      <c r="J33" s="47">
        <f t="shared" si="12"/>
        <v>0</v>
      </c>
      <c r="K33" s="47">
        <f t="shared" si="12"/>
        <v>0</v>
      </c>
      <c r="L33" s="47">
        <f t="shared" si="12"/>
        <v>0</v>
      </c>
      <c r="M33" s="47">
        <f t="shared" si="12"/>
        <v>0</v>
      </c>
      <c r="N33" s="47">
        <f t="shared" si="12"/>
        <v>0</v>
      </c>
      <c r="O33" s="47">
        <f t="shared" si="12"/>
        <v>0</v>
      </c>
      <c r="P33" s="47">
        <f t="shared" si="12"/>
        <v>0</v>
      </c>
      <c r="Q33" s="47">
        <f t="shared" si="12"/>
        <v>0</v>
      </c>
      <c r="R33" s="47">
        <f t="shared" si="12"/>
        <v>0</v>
      </c>
      <c r="S33" s="47">
        <f t="shared" si="2"/>
        <v>0</v>
      </c>
      <c r="T33" s="47">
        <f t="shared" si="3"/>
        <v>0</v>
      </c>
      <c r="U33" s="47">
        <f t="shared" si="12"/>
        <v>0</v>
      </c>
      <c r="V33" s="48"/>
      <c r="W33" s="13"/>
    </row>
    <row r="34" spans="1:23" ht="78.75" x14ac:dyDescent="0.25">
      <c r="A34" s="29" t="s">
        <v>104</v>
      </c>
      <c r="B34" s="30" t="s">
        <v>105</v>
      </c>
      <c r="C34" s="31" t="s">
        <v>26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f t="shared" si="2"/>
        <v>0</v>
      </c>
      <c r="T34" s="49">
        <f t="shared" si="3"/>
        <v>0</v>
      </c>
      <c r="U34" s="49">
        <v>0</v>
      </c>
      <c r="V34" s="51"/>
      <c r="W34" s="13"/>
    </row>
    <row r="35" spans="1:23" ht="47.25" x14ac:dyDescent="0.25">
      <c r="A35" s="29" t="s">
        <v>106</v>
      </c>
      <c r="B35" s="30" t="s">
        <v>107</v>
      </c>
      <c r="C35" s="31" t="s">
        <v>26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f t="shared" si="2"/>
        <v>0</v>
      </c>
      <c r="T35" s="49">
        <f t="shared" si="3"/>
        <v>0</v>
      </c>
      <c r="U35" s="49">
        <v>0</v>
      </c>
      <c r="V35" s="52"/>
      <c r="W35" s="13"/>
    </row>
    <row r="36" spans="1:23" ht="47.25" x14ac:dyDescent="0.25">
      <c r="A36" s="26" t="s">
        <v>108</v>
      </c>
      <c r="B36" s="27" t="s">
        <v>109</v>
      </c>
      <c r="C36" s="28" t="s">
        <v>26</v>
      </c>
      <c r="D36" s="53">
        <f>SUM(D37:D44)</f>
        <v>0</v>
      </c>
      <c r="E36" s="53">
        <f t="shared" ref="E36:U36" si="13">SUM(E37:E44)</f>
        <v>0</v>
      </c>
      <c r="F36" s="53">
        <f t="shared" si="13"/>
        <v>0</v>
      </c>
      <c r="G36" s="53">
        <f t="shared" si="13"/>
        <v>0</v>
      </c>
      <c r="H36" s="53">
        <f t="shared" si="13"/>
        <v>0</v>
      </c>
      <c r="I36" s="53">
        <f t="shared" si="13"/>
        <v>0</v>
      </c>
      <c r="J36" s="53">
        <f t="shared" si="13"/>
        <v>0</v>
      </c>
      <c r="K36" s="53">
        <f t="shared" si="13"/>
        <v>0</v>
      </c>
      <c r="L36" s="53">
        <f t="shared" si="13"/>
        <v>0</v>
      </c>
      <c r="M36" s="53">
        <f t="shared" si="13"/>
        <v>0</v>
      </c>
      <c r="N36" s="53">
        <f t="shared" si="13"/>
        <v>0</v>
      </c>
      <c r="O36" s="53">
        <f t="shared" si="13"/>
        <v>0</v>
      </c>
      <c r="P36" s="53">
        <f t="shared" si="13"/>
        <v>0</v>
      </c>
      <c r="Q36" s="53">
        <f t="shared" si="13"/>
        <v>0</v>
      </c>
      <c r="R36" s="53">
        <f t="shared" si="13"/>
        <v>0</v>
      </c>
      <c r="S36" s="53">
        <f t="shared" si="2"/>
        <v>0</v>
      </c>
      <c r="T36" s="53">
        <f t="shared" si="3"/>
        <v>0</v>
      </c>
      <c r="U36" s="53">
        <f t="shared" si="13"/>
        <v>0</v>
      </c>
      <c r="V36" s="54"/>
      <c r="W36" s="13"/>
    </row>
    <row r="37" spans="1:23" ht="47.25" x14ac:dyDescent="0.25">
      <c r="A37" s="29" t="s">
        <v>110</v>
      </c>
      <c r="B37" s="30" t="s">
        <v>111</v>
      </c>
      <c r="C37" s="31" t="s">
        <v>26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f t="shared" si="2"/>
        <v>0</v>
      </c>
      <c r="T37" s="55">
        <f t="shared" si="3"/>
        <v>0</v>
      </c>
      <c r="U37" s="55">
        <v>0</v>
      </c>
      <c r="V37" s="52"/>
      <c r="W37" s="13"/>
    </row>
    <row r="38" spans="1:23" ht="126" x14ac:dyDescent="0.25">
      <c r="A38" s="29" t="s">
        <v>110</v>
      </c>
      <c r="B38" s="30" t="s">
        <v>112</v>
      </c>
      <c r="C38" s="31" t="s">
        <v>26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f t="shared" si="2"/>
        <v>0</v>
      </c>
      <c r="T38" s="49">
        <f t="shared" si="3"/>
        <v>0</v>
      </c>
      <c r="U38" s="49">
        <v>0</v>
      </c>
      <c r="V38" s="52"/>
      <c r="W38" s="13"/>
    </row>
    <row r="39" spans="1:23" ht="110.25" x14ac:dyDescent="0.25">
      <c r="A39" s="29" t="s">
        <v>110</v>
      </c>
      <c r="B39" s="30" t="s">
        <v>113</v>
      </c>
      <c r="C39" s="31" t="s">
        <v>26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f t="shared" si="2"/>
        <v>0</v>
      </c>
      <c r="T39" s="49">
        <f t="shared" si="3"/>
        <v>0</v>
      </c>
      <c r="U39" s="49">
        <v>0</v>
      </c>
      <c r="V39" s="52"/>
      <c r="W39" s="13"/>
    </row>
    <row r="40" spans="1:23" ht="94.5" x14ac:dyDescent="0.25">
      <c r="A40" s="29" t="s">
        <v>110</v>
      </c>
      <c r="B40" s="30" t="s">
        <v>114</v>
      </c>
      <c r="C40" s="31" t="s">
        <v>26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f t="shared" si="2"/>
        <v>0</v>
      </c>
      <c r="T40" s="49">
        <f t="shared" si="3"/>
        <v>0</v>
      </c>
      <c r="U40" s="49">
        <v>0</v>
      </c>
      <c r="V40" s="52"/>
      <c r="W40" s="13"/>
    </row>
    <row r="41" spans="1:23" ht="47.25" x14ac:dyDescent="0.25">
      <c r="A41" s="29" t="s">
        <v>115</v>
      </c>
      <c r="B41" s="30" t="s">
        <v>111</v>
      </c>
      <c r="C41" s="31" t="s">
        <v>26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f t="shared" si="2"/>
        <v>0</v>
      </c>
      <c r="T41" s="55">
        <f t="shared" si="3"/>
        <v>0</v>
      </c>
      <c r="U41" s="55">
        <v>0</v>
      </c>
      <c r="V41" s="56"/>
      <c r="W41" s="13"/>
    </row>
    <row r="42" spans="1:23" ht="126" x14ac:dyDescent="0.25">
      <c r="A42" s="29" t="s">
        <v>115</v>
      </c>
      <c r="B42" s="30" t="s">
        <v>112</v>
      </c>
      <c r="C42" s="31" t="s">
        <v>26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f t="shared" si="2"/>
        <v>0</v>
      </c>
      <c r="T42" s="49">
        <f t="shared" si="3"/>
        <v>0</v>
      </c>
      <c r="U42" s="49">
        <v>0</v>
      </c>
      <c r="V42" s="51"/>
      <c r="W42" s="13"/>
    </row>
    <row r="43" spans="1:23" ht="110.25" x14ac:dyDescent="0.25">
      <c r="A43" s="29" t="s">
        <v>115</v>
      </c>
      <c r="B43" s="30" t="s">
        <v>113</v>
      </c>
      <c r="C43" s="31" t="s">
        <v>26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f t="shared" si="2"/>
        <v>0</v>
      </c>
      <c r="T43" s="49">
        <f t="shared" si="3"/>
        <v>0</v>
      </c>
      <c r="U43" s="49">
        <v>0</v>
      </c>
      <c r="V43" s="56"/>
      <c r="W43" s="13"/>
    </row>
    <row r="44" spans="1:23" ht="110.25" x14ac:dyDescent="0.25">
      <c r="A44" s="29" t="s">
        <v>115</v>
      </c>
      <c r="B44" s="30" t="s">
        <v>116</v>
      </c>
      <c r="C44" s="31" t="s">
        <v>26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f t="shared" si="2"/>
        <v>0</v>
      </c>
      <c r="T44" s="49">
        <f t="shared" si="3"/>
        <v>0</v>
      </c>
      <c r="U44" s="49">
        <v>0</v>
      </c>
      <c r="V44" s="52"/>
      <c r="W44" s="13"/>
    </row>
    <row r="45" spans="1:23" ht="94.5" x14ac:dyDescent="0.25">
      <c r="A45" s="26" t="s">
        <v>48</v>
      </c>
      <c r="B45" s="27" t="s">
        <v>49</v>
      </c>
      <c r="C45" s="28" t="s">
        <v>26</v>
      </c>
      <c r="D45" s="53">
        <f>D46+D47</f>
        <v>241.96932103145807</v>
      </c>
      <c r="E45" s="53">
        <f t="shared" ref="E45:R45" si="14">E46+E47</f>
        <v>47.471085469999991</v>
      </c>
      <c r="F45" s="53">
        <f t="shared" si="14"/>
        <v>0</v>
      </c>
      <c r="G45" s="53">
        <f t="shared" si="14"/>
        <v>194.49823556145805</v>
      </c>
      <c r="H45" s="53">
        <f t="shared" si="14"/>
        <v>0</v>
      </c>
      <c r="I45" s="53">
        <f t="shared" si="14"/>
        <v>0</v>
      </c>
      <c r="J45" s="53">
        <f t="shared" si="14"/>
        <v>0</v>
      </c>
      <c r="K45" s="53">
        <f t="shared" si="14"/>
        <v>0</v>
      </c>
      <c r="L45" s="53">
        <f t="shared" si="14"/>
        <v>0</v>
      </c>
      <c r="M45" s="53">
        <f t="shared" si="14"/>
        <v>0</v>
      </c>
      <c r="N45" s="53">
        <f t="shared" si="14"/>
        <v>0</v>
      </c>
      <c r="O45" s="53">
        <f t="shared" si="14"/>
        <v>0</v>
      </c>
      <c r="P45" s="53">
        <f t="shared" si="14"/>
        <v>0</v>
      </c>
      <c r="Q45" s="53">
        <f t="shared" si="14"/>
        <v>0</v>
      </c>
      <c r="R45" s="53">
        <f t="shared" si="14"/>
        <v>0</v>
      </c>
      <c r="S45" s="53">
        <f t="shared" si="2"/>
        <v>194.49823556145805</v>
      </c>
      <c r="T45" s="53">
        <f t="shared" si="3"/>
        <v>0</v>
      </c>
      <c r="U45" s="53">
        <v>0</v>
      </c>
      <c r="V45" s="54"/>
      <c r="W45" s="13"/>
    </row>
    <row r="46" spans="1:23" ht="78.75" x14ac:dyDescent="0.25">
      <c r="A46" s="26" t="s">
        <v>50</v>
      </c>
      <c r="B46" s="27" t="s">
        <v>51</v>
      </c>
      <c r="C46" s="28" t="s">
        <v>26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f t="shared" si="2"/>
        <v>0</v>
      </c>
      <c r="T46" s="53">
        <f t="shared" si="3"/>
        <v>0</v>
      </c>
      <c r="U46" s="53">
        <v>0</v>
      </c>
      <c r="V46" s="57"/>
      <c r="W46" s="13"/>
    </row>
    <row r="47" spans="1:23" ht="78.75" x14ac:dyDescent="0.25">
      <c r="A47" s="26" t="s">
        <v>52</v>
      </c>
      <c r="B47" s="27" t="s">
        <v>53</v>
      </c>
      <c r="C47" s="28" t="s">
        <v>26</v>
      </c>
      <c r="D47" s="53">
        <f t="shared" ref="D47:R47" si="15">SUM(D48:D52)</f>
        <v>241.96932103145807</v>
      </c>
      <c r="E47" s="53">
        <f t="shared" si="15"/>
        <v>47.471085469999991</v>
      </c>
      <c r="F47" s="53">
        <f t="shared" si="15"/>
        <v>0</v>
      </c>
      <c r="G47" s="53">
        <f t="shared" si="15"/>
        <v>194.49823556145805</v>
      </c>
      <c r="H47" s="53">
        <f t="shared" si="15"/>
        <v>0</v>
      </c>
      <c r="I47" s="53">
        <f t="shared" si="15"/>
        <v>0</v>
      </c>
      <c r="J47" s="53">
        <f t="shared" si="15"/>
        <v>0</v>
      </c>
      <c r="K47" s="53">
        <f t="shared" si="15"/>
        <v>0</v>
      </c>
      <c r="L47" s="53">
        <f t="shared" si="15"/>
        <v>0</v>
      </c>
      <c r="M47" s="53">
        <f t="shared" si="15"/>
        <v>0</v>
      </c>
      <c r="N47" s="53">
        <f t="shared" si="15"/>
        <v>0</v>
      </c>
      <c r="O47" s="53">
        <f t="shared" si="15"/>
        <v>0</v>
      </c>
      <c r="P47" s="53">
        <f t="shared" si="15"/>
        <v>0</v>
      </c>
      <c r="Q47" s="53">
        <f t="shared" si="15"/>
        <v>0</v>
      </c>
      <c r="R47" s="53">
        <f t="shared" si="15"/>
        <v>0</v>
      </c>
      <c r="S47" s="53">
        <f t="shared" si="2"/>
        <v>194.49823556145805</v>
      </c>
      <c r="T47" s="53">
        <f t="shared" si="3"/>
        <v>0</v>
      </c>
      <c r="U47" s="53">
        <v>0</v>
      </c>
      <c r="V47" s="57"/>
      <c r="W47" s="13"/>
    </row>
    <row r="48" spans="1:23" ht="63" x14ac:dyDescent="0.25">
      <c r="A48" s="32" t="s">
        <v>117</v>
      </c>
      <c r="B48" s="60" t="s">
        <v>154</v>
      </c>
      <c r="C48" s="32" t="s">
        <v>96</v>
      </c>
      <c r="D48" s="55">
        <v>5.9205774599999996</v>
      </c>
      <c r="E48" s="55">
        <v>5.9205774599999996</v>
      </c>
      <c r="F48" s="55">
        <v>0</v>
      </c>
      <c r="G48" s="55">
        <f t="shared" ref="G48" si="16">D48-E48</f>
        <v>0</v>
      </c>
      <c r="H48" s="55">
        <v>0</v>
      </c>
      <c r="I48" s="55">
        <f t="shared" ref="I48" si="17">K48+M48+O48+Q48</f>
        <v>0</v>
      </c>
      <c r="J48" s="55">
        <v>0</v>
      </c>
      <c r="K48" s="55">
        <v>0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  <c r="Q48" s="55">
        <v>0</v>
      </c>
      <c r="R48" s="55">
        <v>0</v>
      </c>
      <c r="S48" s="55">
        <f t="shared" si="2"/>
        <v>0</v>
      </c>
      <c r="T48" s="55">
        <f t="shared" si="3"/>
        <v>0</v>
      </c>
      <c r="U48" s="55">
        <v>0</v>
      </c>
      <c r="V48" s="58"/>
      <c r="W48" s="13"/>
    </row>
    <row r="49" spans="1:23" ht="63" x14ac:dyDescent="0.25">
      <c r="A49" s="32" t="s">
        <v>117</v>
      </c>
      <c r="B49" s="61" t="s">
        <v>172</v>
      </c>
      <c r="C49" s="32" t="s">
        <v>96</v>
      </c>
      <c r="D49" s="55">
        <v>13.437870920000002</v>
      </c>
      <c r="E49" s="55">
        <v>0</v>
      </c>
      <c r="F49" s="55">
        <v>0</v>
      </c>
      <c r="G49" s="55">
        <f t="shared" ref="G49:G52" si="18">D49-E49</f>
        <v>13.437870920000002</v>
      </c>
      <c r="H49" s="55">
        <v>0</v>
      </c>
      <c r="I49" s="55">
        <f t="shared" ref="I49:I52" si="19">K49+M49+O49+Q49</f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f t="shared" si="2"/>
        <v>13.437870920000002</v>
      </c>
      <c r="T49" s="55">
        <f t="shared" si="3"/>
        <v>0</v>
      </c>
      <c r="U49" s="55">
        <v>0</v>
      </c>
      <c r="V49" s="58"/>
      <c r="W49" s="13"/>
    </row>
    <row r="50" spans="1:23" ht="94.5" x14ac:dyDescent="0.25">
      <c r="A50" s="32" t="s">
        <v>117</v>
      </c>
      <c r="B50" s="60" t="s">
        <v>155</v>
      </c>
      <c r="C50" s="32" t="s">
        <v>96</v>
      </c>
      <c r="D50" s="55">
        <v>55.536412702855415</v>
      </c>
      <c r="E50" s="55">
        <v>35.183999999999997</v>
      </c>
      <c r="F50" s="55">
        <v>0</v>
      </c>
      <c r="G50" s="55">
        <f t="shared" si="18"/>
        <v>20.352412702855418</v>
      </c>
      <c r="H50" s="55">
        <v>0</v>
      </c>
      <c r="I50" s="55">
        <f t="shared" si="19"/>
        <v>0</v>
      </c>
      <c r="J50" s="55">
        <v>0</v>
      </c>
      <c r="K50" s="55">
        <v>0</v>
      </c>
      <c r="L50" s="55">
        <v>0</v>
      </c>
      <c r="M50" s="55">
        <v>0</v>
      </c>
      <c r="N50" s="55">
        <v>0</v>
      </c>
      <c r="O50" s="55">
        <v>0</v>
      </c>
      <c r="P50" s="55">
        <v>0</v>
      </c>
      <c r="Q50" s="55">
        <v>0</v>
      </c>
      <c r="R50" s="55">
        <v>0</v>
      </c>
      <c r="S50" s="55">
        <f t="shared" si="2"/>
        <v>20.352412702855418</v>
      </c>
      <c r="T50" s="55">
        <f t="shared" si="3"/>
        <v>0</v>
      </c>
      <c r="U50" s="55">
        <v>0</v>
      </c>
      <c r="V50" s="58"/>
      <c r="W50" s="13"/>
    </row>
    <row r="51" spans="1:23" ht="78.75" x14ac:dyDescent="0.25">
      <c r="A51" s="32" t="s">
        <v>117</v>
      </c>
      <c r="B51" s="60" t="s">
        <v>156</v>
      </c>
      <c r="C51" s="32" t="s">
        <v>96</v>
      </c>
      <c r="D51" s="55">
        <v>162.37448557860264</v>
      </c>
      <c r="E51" s="55">
        <v>1.6665336399999999</v>
      </c>
      <c r="F51" s="55">
        <v>0</v>
      </c>
      <c r="G51" s="55">
        <f t="shared" si="18"/>
        <v>160.70795193860263</v>
      </c>
      <c r="H51" s="55">
        <v>0</v>
      </c>
      <c r="I51" s="55">
        <f t="shared" si="19"/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55">
        <v>0</v>
      </c>
      <c r="R51" s="55">
        <v>0</v>
      </c>
      <c r="S51" s="55">
        <f t="shared" si="2"/>
        <v>160.70795193860263</v>
      </c>
      <c r="T51" s="55">
        <f t="shared" si="3"/>
        <v>0</v>
      </c>
      <c r="U51" s="55">
        <v>0</v>
      </c>
      <c r="V51" s="58"/>
      <c r="W51" s="13"/>
    </row>
    <row r="52" spans="1:23" ht="63" x14ac:dyDescent="0.25">
      <c r="A52" s="32" t="s">
        <v>117</v>
      </c>
      <c r="B52" s="60" t="s">
        <v>118</v>
      </c>
      <c r="C52" s="32" t="s">
        <v>96</v>
      </c>
      <c r="D52" s="55">
        <v>4.6999743699999996</v>
      </c>
      <c r="E52" s="55">
        <v>4.6999743699999996</v>
      </c>
      <c r="F52" s="55">
        <v>0</v>
      </c>
      <c r="G52" s="55">
        <f t="shared" si="18"/>
        <v>0</v>
      </c>
      <c r="H52" s="55">
        <v>0</v>
      </c>
      <c r="I52" s="55">
        <f t="shared" si="19"/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55">
        <v>0</v>
      </c>
      <c r="R52" s="55">
        <v>0</v>
      </c>
      <c r="S52" s="55">
        <f t="shared" si="2"/>
        <v>0</v>
      </c>
      <c r="T52" s="55">
        <f t="shared" si="3"/>
        <v>0</v>
      </c>
      <c r="U52" s="55">
        <v>0</v>
      </c>
      <c r="V52" s="58"/>
      <c r="W52" s="13"/>
    </row>
    <row r="53" spans="1:23" ht="47.25" x14ac:dyDescent="0.25">
      <c r="A53" s="23" t="s">
        <v>54</v>
      </c>
      <c r="B53" s="24" t="s">
        <v>55</v>
      </c>
      <c r="C53" s="25" t="s">
        <v>26</v>
      </c>
      <c r="D53" s="33">
        <f>D54</f>
        <v>2138.3734546477085</v>
      </c>
      <c r="E53" s="33">
        <f t="shared" ref="E53:U53" si="20">E54</f>
        <v>751.37636841062397</v>
      </c>
      <c r="F53" s="33">
        <f t="shared" si="20"/>
        <v>0</v>
      </c>
      <c r="G53" s="33">
        <f t="shared" si="20"/>
        <v>1386.9970862370851</v>
      </c>
      <c r="H53" s="33">
        <f t="shared" si="20"/>
        <v>0</v>
      </c>
      <c r="I53" s="33">
        <f t="shared" si="20"/>
        <v>63.907346589999996</v>
      </c>
      <c r="J53" s="33">
        <f t="shared" si="20"/>
        <v>0</v>
      </c>
      <c r="K53" s="33">
        <f t="shared" si="20"/>
        <v>38.979721939999997</v>
      </c>
      <c r="L53" s="33">
        <f t="shared" si="20"/>
        <v>0</v>
      </c>
      <c r="M53" s="33">
        <f t="shared" si="20"/>
        <v>24.927624650000002</v>
      </c>
      <c r="N53" s="33">
        <f t="shared" si="20"/>
        <v>0</v>
      </c>
      <c r="O53" s="33">
        <f t="shared" si="20"/>
        <v>0</v>
      </c>
      <c r="P53" s="33">
        <f t="shared" si="20"/>
        <v>0</v>
      </c>
      <c r="Q53" s="33">
        <f t="shared" si="20"/>
        <v>0</v>
      </c>
      <c r="R53" s="33">
        <f t="shared" si="20"/>
        <v>0</v>
      </c>
      <c r="S53" s="33">
        <f t="shared" si="2"/>
        <v>1323.089739647085</v>
      </c>
      <c r="T53" s="33">
        <f t="shared" si="3"/>
        <v>-63.907346589999996</v>
      </c>
      <c r="U53" s="33">
        <f t="shared" si="20"/>
        <v>0</v>
      </c>
      <c r="V53" s="25"/>
      <c r="W53" s="13"/>
    </row>
    <row r="54" spans="1:23" ht="78.75" x14ac:dyDescent="0.25">
      <c r="A54" s="26" t="s">
        <v>56</v>
      </c>
      <c r="B54" s="27" t="s">
        <v>57</v>
      </c>
      <c r="C54" s="28" t="s">
        <v>26</v>
      </c>
      <c r="D54" s="53">
        <f>D55+D57</f>
        <v>2138.3734546477085</v>
      </c>
      <c r="E54" s="53">
        <f t="shared" ref="E54:R54" si="21">E55+E57</f>
        <v>751.37636841062397</v>
      </c>
      <c r="F54" s="53">
        <f t="shared" si="21"/>
        <v>0</v>
      </c>
      <c r="G54" s="53">
        <f t="shared" si="21"/>
        <v>1386.9970862370851</v>
      </c>
      <c r="H54" s="53">
        <f t="shared" si="21"/>
        <v>0</v>
      </c>
      <c r="I54" s="53">
        <f t="shared" si="21"/>
        <v>63.907346589999996</v>
      </c>
      <c r="J54" s="53">
        <f t="shared" si="21"/>
        <v>0</v>
      </c>
      <c r="K54" s="53">
        <f t="shared" si="21"/>
        <v>38.979721939999997</v>
      </c>
      <c r="L54" s="53">
        <f t="shared" si="21"/>
        <v>0</v>
      </c>
      <c r="M54" s="53">
        <f t="shared" si="21"/>
        <v>24.927624650000002</v>
      </c>
      <c r="N54" s="53">
        <f t="shared" si="21"/>
        <v>0</v>
      </c>
      <c r="O54" s="53">
        <f t="shared" si="21"/>
        <v>0</v>
      </c>
      <c r="P54" s="53">
        <f t="shared" si="21"/>
        <v>0</v>
      </c>
      <c r="Q54" s="53">
        <f t="shared" si="21"/>
        <v>0</v>
      </c>
      <c r="R54" s="53">
        <f t="shared" si="21"/>
        <v>0</v>
      </c>
      <c r="S54" s="53">
        <f t="shared" si="2"/>
        <v>1323.089739647085</v>
      </c>
      <c r="T54" s="53">
        <f t="shared" si="3"/>
        <v>-63.907346589999996</v>
      </c>
      <c r="U54" s="53">
        <v>0</v>
      </c>
      <c r="V54" s="57"/>
      <c r="W54" s="13"/>
    </row>
    <row r="55" spans="1:23" ht="31.5" x14ac:dyDescent="0.25">
      <c r="A55" s="26" t="s">
        <v>58</v>
      </c>
      <c r="B55" s="27" t="s">
        <v>59</v>
      </c>
      <c r="C55" s="28" t="s">
        <v>26</v>
      </c>
      <c r="D55" s="53">
        <f>D56</f>
        <v>88.301229619866575</v>
      </c>
      <c r="E55" s="53">
        <f t="shared" ref="E55:R55" si="22">E56</f>
        <v>49.848817880000006</v>
      </c>
      <c r="F55" s="53">
        <f t="shared" si="22"/>
        <v>0</v>
      </c>
      <c r="G55" s="53">
        <f t="shared" si="22"/>
        <v>38.452411739866569</v>
      </c>
      <c r="H55" s="53">
        <f t="shared" si="22"/>
        <v>0</v>
      </c>
      <c r="I55" s="53">
        <f t="shared" si="22"/>
        <v>0</v>
      </c>
      <c r="J55" s="53">
        <f t="shared" si="22"/>
        <v>0</v>
      </c>
      <c r="K55" s="53">
        <f t="shared" si="22"/>
        <v>0</v>
      </c>
      <c r="L55" s="53">
        <f t="shared" si="22"/>
        <v>0</v>
      </c>
      <c r="M55" s="53">
        <f t="shared" si="22"/>
        <v>0</v>
      </c>
      <c r="N55" s="53">
        <f t="shared" si="22"/>
        <v>0</v>
      </c>
      <c r="O55" s="53">
        <f t="shared" si="22"/>
        <v>0</v>
      </c>
      <c r="P55" s="53">
        <f t="shared" si="22"/>
        <v>0</v>
      </c>
      <c r="Q55" s="53">
        <f t="shared" si="22"/>
        <v>0</v>
      </c>
      <c r="R55" s="53">
        <f t="shared" si="22"/>
        <v>0</v>
      </c>
      <c r="S55" s="53">
        <f t="shared" si="2"/>
        <v>38.452411739866569</v>
      </c>
      <c r="T55" s="53">
        <f t="shared" si="3"/>
        <v>0</v>
      </c>
      <c r="U55" s="53">
        <v>0</v>
      </c>
      <c r="V55" s="54"/>
      <c r="W55" s="13"/>
    </row>
    <row r="56" spans="1:23" ht="63" x14ac:dyDescent="0.25">
      <c r="A56" s="32" t="s">
        <v>119</v>
      </c>
      <c r="B56" s="60" t="s">
        <v>120</v>
      </c>
      <c r="C56" s="32" t="s">
        <v>96</v>
      </c>
      <c r="D56" s="55">
        <v>88.301229619866575</v>
      </c>
      <c r="E56" s="55">
        <v>49.848817880000006</v>
      </c>
      <c r="F56" s="55">
        <v>0</v>
      </c>
      <c r="G56" s="55">
        <f t="shared" ref="G56" si="23">D56-E56</f>
        <v>38.452411739866569</v>
      </c>
      <c r="H56" s="55">
        <v>0</v>
      </c>
      <c r="I56" s="55">
        <f t="shared" ref="I56" si="24">K56+M56+O56+Q56</f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55">
        <v>0</v>
      </c>
      <c r="R56" s="55">
        <v>0</v>
      </c>
      <c r="S56" s="55">
        <f t="shared" si="2"/>
        <v>38.452411739866569</v>
      </c>
      <c r="T56" s="55">
        <f t="shared" si="3"/>
        <v>0</v>
      </c>
      <c r="U56" s="55">
        <v>0</v>
      </c>
      <c r="V56" s="52"/>
      <c r="W56" s="13"/>
    </row>
    <row r="57" spans="1:23" ht="63" x14ac:dyDescent="0.25">
      <c r="A57" s="26" t="s">
        <v>60</v>
      </c>
      <c r="B57" s="27" t="s">
        <v>61</v>
      </c>
      <c r="C57" s="28" t="s">
        <v>26</v>
      </c>
      <c r="D57" s="53">
        <f t="shared" ref="D57:R57" si="25">SUM(D58:D81)</f>
        <v>2050.0722250278418</v>
      </c>
      <c r="E57" s="53">
        <f t="shared" si="25"/>
        <v>701.52755053062401</v>
      </c>
      <c r="F57" s="53">
        <f t="shared" si="25"/>
        <v>0</v>
      </c>
      <c r="G57" s="53">
        <f t="shared" si="25"/>
        <v>1348.5446744972185</v>
      </c>
      <c r="H57" s="53">
        <f t="shared" si="25"/>
        <v>0</v>
      </c>
      <c r="I57" s="53">
        <f t="shared" si="25"/>
        <v>63.907346589999996</v>
      </c>
      <c r="J57" s="53">
        <f t="shared" si="25"/>
        <v>0</v>
      </c>
      <c r="K57" s="53">
        <f t="shared" si="25"/>
        <v>38.979721939999997</v>
      </c>
      <c r="L57" s="53">
        <f t="shared" si="25"/>
        <v>0</v>
      </c>
      <c r="M57" s="53">
        <f t="shared" si="25"/>
        <v>24.927624650000002</v>
      </c>
      <c r="N57" s="53">
        <f t="shared" si="25"/>
        <v>0</v>
      </c>
      <c r="O57" s="53">
        <f t="shared" si="25"/>
        <v>0</v>
      </c>
      <c r="P57" s="53">
        <f t="shared" si="25"/>
        <v>0</v>
      </c>
      <c r="Q57" s="53">
        <f t="shared" si="25"/>
        <v>0</v>
      </c>
      <c r="R57" s="53">
        <f t="shared" si="25"/>
        <v>0</v>
      </c>
      <c r="S57" s="53">
        <f t="shared" si="2"/>
        <v>1284.6373279072184</v>
      </c>
      <c r="T57" s="53">
        <f t="shared" si="3"/>
        <v>-63.907346589999996</v>
      </c>
      <c r="U57" s="53">
        <v>0</v>
      </c>
      <c r="V57" s="54"/>
      <c r="W57" s="13"/>
    </row>
    <row r="58" spans="1:23" ht="31.5" x14ac:dyDescent="0.25">
      <c r="A58" s="32" t="s">
        <v>121</v>
      </c>
      <c r="B58" s="60" t="s">
        <v>150</v>
      </c>
      <c r="C58" s="32" t="s">
        <v>96</v>
      </c>
      <c r="D58" s="55">
        <v>9.6276485300000001</v>
      </c>
      <c r="E58" s="55">
        <v>9.6276485300000001</v>
      </c>
      <c r="F58" s="55">
        <v>0</v>
      </c>
      <c r="G58" s="55">
        <f t="shared" ref="G58:G81" si="26">D58-E58</f>
        <v>0</v>
      </c>
      <c r="H58" s="55">
        <v>0</v>
      </c>
      <c r="I58" s="55">
        <f t="shared" ref="I58:I81" si="27">K58+M58+O58+Q58</f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55">
        <v>0</v>
      </c>
      <c r="R58" s="55">
        <v>0</v>
      </c>
      <c r="S58" s="55">
        <f t="shared" si="2"/>
        <v>0</v>
      </c>
      <c r="T58" s="55">
        <f t="shared" si="3"/>
        <v>0</v>
      </c>
      <c r="U58" s="55">
        <v>0</v>
      </c>
      <c r="V58" s="59"/>
      <c r="W58" s="13"/>
    </row>
    <row r="59" spans="1:23" ht="63" x14ac:dyDescent="0.25">
      <c r="A59" s="32" t="s">
        <v>121</v>
      </c>
      <c r="B59" s="60" t="s">
        <v>179</v>
      </c>
      <c r="C59" s="32" t="s">
        <v>96</v>
      </c>
      <c r="D59" s="55">
        <v>22.968985229202428</v>
      </c>
      <c r="E59" s="55">
        <v>0.16742305999999998</v>
      </c>
      <c r="F59" s="55">
        <v>0</v>
      </c>
      <c r="G59" s="55">
        <f t="shared" si="26"/>
        <v>22.801562169202427</v>
      </c>
      <c r="H59" s="55">
        <v>0</v>
      </c>
      <c r="I59" s="55">
        <f t="shared" si="27"/>
        <v>8.4466369999999999E-2</v>
      </c>
      <c r="J59" s="55">
        <v>0</v>
      </c>
      <c r="K59" s="55">
        <v>8.4466369999999999E-2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f t="shared" si="2"/>
        <v>22.717095799202426</v>
      </c>
      <c r="T59" s="55">
        <f t="shared" si="3"/>
        <v>-8.4466369999999999E-2</v>
      </c>
      <c r="U59" s="55">
        <v>0</v>
      </c>
      <c r="V59" s="59" t="s">
        <v>171</v>
      </c>
      <c r="W59" s="13"/>
    </row>
    <row r="60" spans="1:23" x14ac:dyDescent="0.25">
      <c r="A60" s="32" t="s">
        <v>121</v>
      </c>
      <c r="B60" s="60" t="s">
        <v>132</v>
      </c>
      <c r="C60" s="32" t="s">
        <v>96</v>
      </c>
      <c r="D60" s="55">
        <v>97.87178881666668</v>
      </c>
      <c r="E60" s="55">
        <v>97.871788819999978</v>
      </c>
      <c r="F60" s="55">
        <v>0</v>
      </c>
      <c r="G60" s="55">
        <f t="shared" si="26"/>
        <v>-3.333298081997782E-9</v>
      </c>
      <c r="H60" s="55">
        <v>0</v>
      </c>
      <c r="I60" s="55">
        <f t="shared" si="27"/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55">
        <v>0</v>
      </c>
      <c r="R60" s="55">
        <v>0</v>
      </c>
      <c r="S60" s="55">
        <f t="shared" si="2"/>
        <v>-3.333298081997782E-9</v>
      </c>
      <c r="T60" s="55">
        <f t="shared" si="3"/>
        <v>0</v>
      </c>
      <c r="U60" s="55">
        <v>0</v>
      </c>
      <c r="V60" s="59"/>
      <c r="W60" s="13"/>
    </row>
    <row r="61" spans="1:23" ht="31.5" x14ac:dyDescent="0.25">
      <c r="A61" s="32" t="s">
        <v>121</v>
      </c>
      <c r="B61" s="60" t="s">
        <v>157</v>
      </c>
      <c r="C61" s="32" t="s">
        <v>96</v>
      </c>
      <c r="D61" s="55">
        <v>2.2921670399999998</v>
      </c>
      <c r="E61" s="55">
        <v>2.2921670399999998</v>
      </c>
      <c r="F61" s="55">
        <v>0</v>
      </c>
      <c r="G61" s="55">
        <f t="shared" si="26"/>
        <v>0</v>
      </c>
      <c r="H61" s="55">
        <v>0</v>
      </c>
      <c r="I61" s="55">
        <f t="shared" si="27"/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55">
        <v>0</v>
      </c>
      <c r="R61" s="55">
        <v>0</v>
      </c>
      <c r="S61" s="55">
        <f t="shared" si="2"/>
        <v>0</v>
      </c>
      <c r="T61" s="55">
        <f t="shared" si="3"/>
        <v>0</v>
      </c>
      <c r="U61" s="55">
        <v>0</v>
      </c>
      <c r="V61" s="52"/>
      <c r="W61" s="13"/>
    </row>
    <row r="62" spans="1:23" ht="89.25" x14ac:dyDescent="0.25">
      <c r="A62" s="32" t="s">
        <v>121</v>
      </c>
      <c r="B62" s="60" t="s">
        <v>158</v>
      </c>
      <c r="C62" s="32" t="s">
        <v>96</v>
      </c>
      <c r="D62" s="55">
        <v>89.539243427908787</v>
      </c>
      <c r="E62" s="55">
        <v>30.3</v>
      </c>
      <c r="F62" s="55">
        <v>0</v>
      </c>
      <c r="G62" s="55">
        <f t="shared" si="26"/>
        <v>59.239243427908789</v>
      </c>
      <c r="H62" s="55">
        <v>0</v>
      </c>
      <c r="I62" s="55">
        <f t="shared" si="27"/>
        <v>0.84773843999999987</v>
      </c>
      <c r="J62" s="55">
        <v>0</v>
      </c>
      <c r="K62" s="55">
        <v>0.50933843999999995</v>
      </c>
      <c r="L62" s="55">
        <v>0</v>
      </c>
      <c r="M62" s="55">
        <v>0.33839999999999998</v>
      </c>
      <c r="N62" s="55">
        <v>0</v>
      </c>
      <c r="O62" s="55">
        <v>0</v>
      </c>
      <c r="P62" s="55">
        <v>0</v>
      </c>
      <c r="Q62" s="55">
        <v>0</v>
      </c>
      <c r="R62" s="55">
        <v>0</v>
      </c>
      <c r="S62" s="55">
        <f t="shared" si="2"/>
        <v>58.391504987908789</v>
      </c>
      <c r="T62" s="55">
        <f t="shared" si="3"/>
        <v>-0.84773843999999987</v>
      </c>
      <c r="U62" s="55">
        <v>0</v>
      </c>
      <c r="V62" s="59" t="s">
        <v>152</v>
      </c>
      <c r="W62" s="13"/>
    </row>
    <row r="63" spans="1:23" ht="89.25" x14ac:dyDescent="0.25">
      <c r="A63" s="32" t="s">
        <v>121</v>
      </c>
      <c r="B63" s="60" t="s">
        <v>159</v>
      </c>
      <c r="C63" s="32" t="s">
        <v>96</v>
      </c>
      <c r="D63" s="55">
        <v>154.8911870645023</v>
      </c>
      <c r="E63" s="55">
        <v>33.609236510000002</v>
      </c>
      <c r="F63" s="55">
        <v>0</v>
      </c>
      <c r="G63" s="55">
        <f t="shared" si="26"/>
        <v>121.2819505545023</v>
      </c>
      <c r="H63" s="55">
        <v>0</v>
      </c>
      <c r="I63" s="55">
        <f t="shared" si="27"/>
        <v>1.0352578699999999</v>
      </c>
      <c r="J63" s="55">
        <v>0</v>
      </c>
      <c r="K63" s="55">
        <v>0.30970089000000001</v>
      </c>
      <c r="L63" s="55">
        <v>0</v>
      </c>
      <c r="M63" s="55">
        <v>0.72555697999999991</v>
      </c>
      <c r="N63" s="55">
        <v>0</v>
      </c>
      <c r="O63" s="55">
        <v>0</v>
      </c>
      <c r="P63" s="55">
        <v>0</v>
      </c>
      <c r="Q63" s="55">
        <v>0</v>
      </c>
      <c r="R63" s="55">
        <v>0</v>
      </c>
      <c r="S63" s="55">
        <f t="shared" si="2"/>
        <v>120.24669268450231</v>
      </c>
      <c r="T63" s="55">
        <f t="shared" si="3"/>
        <v>-1.0352578699999999</v>
      </c>
      <c r="U63" s="55">
        <v>0</v>
      </c>
      <c r="V63" s="59" t="s">
        <v>152</v>
      </c>
      <c r="W63" s="13"/>
    </row>
    <row r="64" spans="1:23" ht="31.5" x14ac:dyDescent="0.25">
      <c r="A64" s="32" t="s">
        <v>121</v>
      </c>
      <c r="B64" s="60" t="s">
        <v>160</v>
      </c>
      <c r="C64" s="32" t="s">
        <v>96</v>
      </c>
      <c r="D64" s="55">
        <v>4.3440439131315847</v>
      </c>
      <c r="E64" s="55">
        <v>2.9350376299999996</v>
      </c>
      <c r="F64" s="55">
        <v>0</v>
      </c>
      <c r="G64" s="55">
        <f t="shared" si="26"/>
        <v>1.409006283131585</v>
      </c>
      <c r="H64" s="55">
        <v>0</v>
      </c>
      <c r="I64" s="55">
        <f t="shared" si="27"/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f t="shared" si="2"/>
        <v>1.409006283131585</v>
      </c>
      <c r="T64" s="55">
        <f t="shared" si="3"/>
        <v>0</v>
      </c>
      <c r="U64" s="55">
        <v>0</v>
      </c>
      <c r="V64" s="59"/>
      <c r="W64" s="13"/>
    </row>
    <row r="65" spans="1:23" ht="89.25" x14ac:dyDescent="0.25">
      <c r="A65" s="32" t="s">
        <v>121</v>
      </c>
      <c r="B65" s="60" t="s">
        <v>122</v>
      </c>
      <c r="C65" s="32" t="s">
        <v>96</v>
      </c>
      <c r="D65" s="55">
        <v>356.99385322966776</v>
      </c>
      <c r="E65" s="55">
        <v>75.131560320000006</v>
      </c>
      <c r="F65" s="55">
        <v>0</v>
      </c>
      <c r="G65" s="55">
        <f t="shared" si="26"/>
        <v>281.86229290966776</v>
      </c>
      <c r="H65" s="55">
        <v>0</v>
      </c>
      <c r="I65" s="55">
        <f t="shared" si="27"/>
        <v>0.46557841</v>
      </c>
      <c r="J65" s="55">
        <v>0</v>
      </c>
      <c r="K65" s="55">
        <v>0.27975525000000001</v>
      </c>
      <c r="L65" s="55">
        <v>0</v>
      </c>
      <c r="M65" s="55">
        <v>0.18582316000000001</v>
      </c>
      <c r="N65" s="55">
        <v>0</v>
      </c>
      <c r="O65" s="55">
        <v>0</v>
      </c>
      <c r="P65" s="55">
        <v>0</v>
      </c>
      <c r="Q65" s="55">
        <v>0</v>
      </c>
      <c r="R65" s="55">
        <v>0</v>
      </c>
      <c r="S65" s="55">
        <f t="shared" si="2"/>
        <v>281.39671449966778</v>
      </c>
      <c r="T65" s="55">
        <f t="shared" si="3"/>
        <v>-0.46557841</v>
      </c>
      <c r="U65" s="55">
        <v>0</v>
      </c>
      <c r="V65" s="59" t="s">
        <v>152</v>
      </c>
      <c r="W65" s="13"/>
    </row>
    <row r="66" spans="1:23" ht="47.25" x14ac:dyDescent="0.25">
      <c r="A66" s="32" t="s">
        <v>121</v>
      </c>
      <c r="B66" s="60" t="s">
        <v>129</v>
      </c>
      <c r="C66" s="32" t="s">
        <v>96</v>
      </c>
      <c r="D66" s="55">
        <v>59.706767308699987</v>
      </c>
      <c r="E66" s="55">
        <v>23.033027410000003</v>
      </c>
      <c r="F66" s="55">
        <v>0</v>
      </c>
      <c r="G66" s="55">
        <f t="shared" si="26"/>
        <v>36.673739898699985</v>
      </c>
      <c r="H66" s="55">
        <v>0</v>
      </c>
      <c r="I66" s="55">
        <f t="shared" si="27"/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f t="shared" si="2"/>
        <v>36.673739898699985</v>
      </c>
      <c r="T66" s="55">
        <f t="shared" si="3"/>
        <v>0</v>
      </c>
      <c r="U66" s="55">
        <v>0</v>
      </c>
      <c r="V66" s="59"/>
      <c r="W66" s="13"/>
    </row>
    <row r="67" spans="1:23" ht="89.25" x14ac:dyDescent="0.25">
      <c r="A67" s="32" t="s">
        <v>121</v>
      </c>
      <c r="B67" s="60" t="s">
        <v>135</v>
      </c>
      <c r="C67" s="32" t="s">
        <v>96</v>
      </c>
      <c r="D67" s="55">
        <v>27.081577544847107</v>
      </c>
      <c r="E67" s="55">
        <v>18.338568619999997</v>
      </c>
      <c r="F67" s="55">
        <v>0</v>
      </c>
      <c r="G67" s="55">
        <f t="shared" si="26"/>
        <v>8.7430089248471106</v>
      </c>
      <c r="H67" s="55">
        <v>0</v>
      </c>
      <c r="I67" s="55">
        <f t="shared" si="27"/>
        <v>0.49110441999999999</v>
      </c>
      <c r="J67" s="55">
        <v>0</v>
      </c>
      <c r="K67" s="55">
        <v>0.29499074999999997</v>
      </c>
      <c r="L67" s="55">
        <v>0</v>
      </c>
      <c r="M67" s="55">
        <v>0.19611366999999999</v>
      </c>
      <c r="N67" s="55">
        <v>0</v>
      </c>
      <c r="O67" s="55">
        <v>0</v>
      </c>
      <c r="P67" s="55">
        <v>0</v>
      </c>
      <c r="Q67" s="55">
        <v>0</v>
      </c>
      <c r="R67" s="55">
        <v>0</v>
      </c>
      <c r="S67" s="55">
        <f t="shared" si="2"/>
        <v>8.2519045048471114</v>
      </c>
      <c r="T67" s="55">
        <f t="shared" si="3"/>
        <v>-0.49110441999999999</v>
      </c>
      <c r="U67" s="55">
        <v>0</v>
      </c>
      <c r="V67" s="59" t="s">
        <v>152</v>
      </c>
      <c r="W67" s="13"/>
    </row>
    <row r="68" spans="1:23" ht="63" x14ac:dyDescent="0.25">
      <c r="A68" s="32" t="s">
        <v>121</v>
      </c>
      <c r="B68" s="60" t="s">
        <v>123</v>
      </c>
      <c r="C68" s="32" t="s">
        <v>96</v>
      </c>
      <c r="D68" s="55">
        <v>165.53245923692089</v>
      </c>
      <c r="E68" s="55">
        <v>60.615150989999997</v>
      </c>
      <c r="F68" s="55">
        <v>0</v>
      </c>
      <c r="G68" s="55">
        <f t="shared" si="26"/>
        <v>104.9173082469209</v>
      </c>
      <c r="H68" s="55">
        <v>0</v>
      </c>
      <c r="I68" s="55">
        <f t="shared" si="27"/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f t="shared" si="2"/>
        <v>104.9173082469209</v>
      </c>
      <c r="T68" s="55">
        <f t="shared" si="3"/>
        <v>0</v>
      </c>
      <c r="U68" s="55">
        <v>0</v>
      </c>
      <c r="V68" s="59"/>
      <c r="W68" s="13"/>
    </row>
    <row r="69" spans="1:23" ht="47.25" x14ac:dyDescent="0.25">
      <c r="A69" s="32" t="s">
        <v>121</v>
      </c>
      <c r="B69" s="60" t="s">
        <v>124</v>
      </c>
      <c r="C69" s="32" t="s">
        <v>96</v>
      </c>
      <c r="D69" s="55">
        <v>30.261431141855798</v>
      </c>
      <c r="E69" s="55">
        <v>20.90537037</v>
      </c>
      <c r="F69" s="55">
        <v>0</v>
      </c>
      <c r="G69" s="55">
        <f t="shared" si="26"/>
        <v>9.3560607718557982</v>
      </c>
      <c r="H69" s="55">
        <v>0</v>
      </c>
      <c r="I69" s="55">
        <f t="shared" si="27"/>
        <v>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f t="shared" si="2"/>
        <v>9.3560607718557982</v>
      </c>
      <c r="T69" s="55">
        <f t="shared" si="3"/>
        <v>0</v>
      </c>
      <c r="U69" s="55">
        <v>0</v>
      </c>
      <c r="V69" s="59"/>
      <c r="W69" s="13"/>
    </row>
    <row r="70" spans="1:23" ht="31.5" x14ac:dyDescent="0.25">
      <c r="A70" s="32" t="s">
        <v>121</v>
      </c>
      <c r="B70" s="60" t="s">
        <v>125</v>
      </c>
      <c r="C70" s="32" t="s">
        <v>96</v>
      </c>
      <c r="D70" s="55">
        <v>14.596380618189125</v>
      </c>
      <c r="E70" s="55">
        <v>5.1104149999999997</v>
      </c>
      <c r="F70" s="55">
        <v>0</v>
      </c>
      <c r="G70" s="55">
        <f t="shared" si="26"/>
        <v>9.485965618189125</v>
      </c>
      <c r="H70" s="55">
        <v>0</v>
      </c>
      <c r="I70" s="55">
        <f t="shared" si="27"/>
        <v>0</v>
      </c>
      <c r="J70" s="55">
        <v>0</v>
      </c>
      <c r="K70" s="55">
        <v>0</v>
      </c>
      <c r="L70" s="55">
        <v>0</v>
      </c>
      <c r="M70" s="55">
        <v>0</v>
      </c>
      <c r="N70" s="55">
        <v>0</v>
      </c>
      <c r="O70" s="55">
        <v>0</v>
      </c>
      <c r="P70" s="55">
        <v>0</v>
      </c>
      <c r="Q70" s="55">
        <v>0</v>
      </c>
      <c r="R70" s="55">
        <v>0</v>
      </c>
      <c r="S70" s="55">
        <f t="shared" si="2"/>
        <v>9.485965618189125</v>
      </c>
      <c r="T70" s="55">
        <f t="shared" si="3"/>
        <v>0</v>
      </c>
      <c r="U70" s="55">
        <v>0</v>
      </c>
      <c r="V70" s="59"/>
      <c r="W70" s="13"/>
    </row>
    <row r="71" spans="1:23" ht="47.25" x14ac:dyDescent="0.25">
      <c r="A71" s="32" t="s">
        <v>121</v>
      </c>
      <c r="B71" s="60" t="s">
        <v>127</v>
      </c>
      <c r="C71" s="32" t="s">
        <v>96</v>
      </c>
      <c r="D71" s="55">
        <v>41.717877460182123</v>
      </c>
      <c r="E71" s="55">
        <v>17.857535480000003</v>
      </c>
      <c r="F71" s="55">
        <v>0</v>
      </c>
      <c r="G71" s="55">
        <f t="shared" si="26"/>
        <v>23.86034198018212</v>
      </c>
      <c r="H71" s="55">
        <v>0</v>
      </c>
      <c r="I71" s="55">
        <f t="shared" si="27"/>
        <v>0</v>
      </c>
      <c r="J71" s="55">
        <v>0</v>
      </c>
      <c r="K71" s="55">
        <v>0</v>
      </c>
      <c r="L71" s="55">
        <v>0</v>
      </c>
      <c r="M71" s="55">
        <v>0</v>
      </c>
      <c r="N71" s="55">
        <v>0</v>
      </c>
      <c r="O71" s="55">
        <v>0</v>
      </c>
      <c r="P71" s="55">
        <v>0</v>
      </c>
      <c r="Q71" s="55">
        <v>0</v>
      </c>
      <c r="R71" s="55">
        <v>0</v>
      </c>
      <c r="S71" s="55">
        <f t="shared" si="2"/>
        <v>23.86034198018212</v>
      </c>
      <c r="T71" s="55">
        <f t="shared" si="3"/>
        <v>0</v>
      </c>
      <c r="U71" s="55">
        <v>0</v>
      </c>
      <c r="V71" s="59"/>
      <c r="W71" s="13"/>
    </row>
    <row r="72" spans="1:23" ht="89.25" x14ac:dyDescent="0.25">
      <c r="A72" s="32" t="s">
        <v>121</v>
      </c>
      <c r="B72" s="60" t="s">
        <v>131</v>
      </c>
      <c r="C72" s="32" t="s">
        <v>96</v>
      </c>
      <c r="D72" s="55">
        <v>217.27649833849875</v>
      </c>
      <c r="E72" s="55">
        <v>62.213230299999999</v>
      </c>
      <c r="F72" s="55">
        <v>0</v>
      </c>
      <c r="G72" s="55">
        <f t="shared" si="26"/>
        <v>155.06326803849876</v>
      </c>
      <c r="H72" s="55">
        <v>0</v>
      </c>
      <c r="I72" s="55">
        <f t="shared" si="27"/>
        <v>12.763185770000003</v>
      </c>
      <c r="J72" s="55">
        <v>0</v>
      </c>
      <c r="K72" s="55">
        <v>0.27975525000000001</v>
      </c>
      <c r="L72" s="55">
        <v>0</v>
      </c>
      <c r="M72" s="55">
        <v>12.483430520000002</v>
      </c>
      <c r="N72" s="55">
        <v>0</v>
      </c>
      <c r="O72" s="55">
        <v>0</v>
      </c>
      <c r="P72" s="55">
        <v>0</v>
      </c>
      <c r="Q72" s="55">
        <v>0</v>
      </c>
      <c r="R72" s="55">
        <v>0</v>
      </c>
      <c r="S72" s="55">
        <f t="shared" si="2"/>
        <v>142.30008226849876</v>
      </c>
      <c r="T72" s="55">
        <f t="shared" si="3"/>
        <v>-12.763185770000003</v>
      </c>
      <c r="U72" s="55">
        <v>0</v>
      </c>
      <c r="V72" s="59" t="s">
        <v>152</v>
      </c>
      <c r="W72" s="13"/>
    </row>
    <row r="73" spans="1:23" ht="31.5" x14ac:dyDescent="0.25">
      <c r="A73" s="32" t="s">
        <v>121</v>
      </c>
      <c r="B73" s="60" t="s">
        <v>134</v>
      </c>
      <c r="C73" s="32" t="s">
        <v>96</v>
      </c>
      <c r="D73" s="55">
        <v>55.854102292336712</v>
      </c>
      <c r="E73" s="55">
        <v>21.429678250623862</v>
      </c>
      <c r="F73" s="55">
        <v>0</v>
      </c>
      <c r="G73" s="55">
        <f t="shared" si="26"/>
        <v>34.424424041712854</v>
      </c>
      <c r="H73" s="55">
        <v>0</v>
      </c>
      <c r="I73" s="55">
        <f t="shared" si="27"/>
        <v>0</v>
      </c>
      <c r="J73" s="55">
        <v>0</v>
      </c>
      <c r="K73" s="55">
        <v>0</v>
      </c>
      <c r="L73" s="55">
        <v>0</v>
      </c>
      <c r="M73" s="55">
        <v>0</v>
      </c>
      <c r="N73" s="55">
        <v>0</v>
      </c>
      <c r="O73" s="55">
        <v>0</v>
      </c>
      <c r="P73" s="55">
        <v>0</v>
      </c>
      <c r="Q73" s="55">
        <v>0</v>
      </c>
      <c r="R73" s="55">
        <v>0</v>
      </c>
      <c r="S73" s="55">
        <f t="shared" si="2"/>
        <v>34.424424041712854</v>
      </c>
      <c r="T73" s="55">
        <f t="shared" si="3"/>
        <v>0</v>
      </c>
      <c r="U73" s="55">
        <v>0</v>
      </c>
      <c r="V73" s="51"/>
      <c r="W73" s="13"/>
    </row>
    <row r="74" spans="1:23" ht="89.25" x14ac:dyDescent="0.25">
      <c r="A74" s="32" t="s">
        <v>121</v>
      </c>
      <c r="B74" s="60" t="s">
        <v>133</v>
      </c>
      <c r="C74" s="32" t="s">
        <v>96</v>
      </c>
      <c r="D74" s="55">
        <v>418.32163945378107</v>
      </c>
      <c r="E74" s="55">
        <v>116.77736250999999</v>
      </c>
      <c r="F74" s="55">
        <v>0</v>
      </c>
      <c r="G74" s="55">
        <f t="shared" si="26"/>
        <v>301.54427694378109</v>
      </c>
      <c r="H74" s="55">
        <v>0</v>
      </c>
      <c r="I74" s="55">
        <f t="shared" si="27"/>
        <v>0.52853711000000003</v>
      </c>
      <c r="J74" s="55">
        <v>0</v>
      </c>
      <c r="K74" s="55">
        <v>0.31758132</v>
      </c>
      <c r="L74" s="55">
        <v>0</v>
      </c>
      <c r="M74" s="55">
        <v>0.21095579</v>
      </c>
      <c r="N74" s="55">
        <v>0</v>
      </c>
      <c r="O74" s="55">
        <v>0</v>
      </c>
      <c r="P74" s="55">
        <v>0</v>
      </c>
      <c r="Q74" s="55">
        <v>0</v>
      </c>
      <c r="R74" s="55">
        <v>0</v>
      </c>
      <c r="S74" s="55">
        <f t="shared" si="2"/>
        <v>301.01573983378108</v>
      </c>
      <c r="T74" s="55">
        <f t="shared" si="3"/>
        <v>-0.52853711000000003</v>
      </c>
      <c r="U74" s="55">
        <v>0</v>
      </c>
      <c r="V74" s="59" t="s">
        <v>152</v>
      </c>
      <c r="W74" s="13"/>
    </row>
    <row r="75" spans="1:23" ht="89.25" x14ac:dyDescent="0.25">
      <c r="A75" s="32" t="s">
        <v>121</v>
      </c>
      <c r="B75" s="61" t="s">
        <v>173</v>
      </c>
      <c r="C75" s="32" t="s">
        <v>96</v>
      </c>
      <c r="D75" s="55">
        <v>58.47288533836074</v>
      </c>
      <c r="E75" s="55">
        <v>0</v>
      </c>
      <c r="F75" s="55">
        <v>0</v>
      </c>
      <c r="G75" s="55">
        <f t="shared" si="26"/>
        <v>58.47288533836074</v>
      </c>
      <c r="H75" s="55">
        <v>0</v>
      </c>
      <c r="I75" s="55">
        <f t="shared" si="27"/>
        <v>36.19</v>
      </c>
      <c r="J75" s="55">
        <v>0</v>
      </c>
      <c r="K75" s="55">
        <v>36.19</v>
      </c>
      <c r="L75" s="55">
        <v>0</v>
      </c>
      <c r="M75" s="55">
        <v>0</v>
      </c>
      <c r="N75" s="55">
        <v>0</v>
      </c>
      <c r="O75" s="55">
        <v>0</v>
      </c>
      <c r="P75" s="55">
        <v>0</v>
      </c>
      <c r="Q75" s="55">
        <v>0</v>
      </c>
      <c r="R75" s="55">
        <v>0</v>
      </c>
      <c r="S75" s="55">
        <f t="shared" si="2"/>
        <v>22.282885338360742</v>
      </c>
      <c r="T75" s="55">
        <f t="shared" si="3"/>
        <v>-36.19</v>
      </c>
      <c r="U75" s="55">
        <v>0</v>
      </c>
      <c r="V75" s="59" t="s">
        <v>152</v>
      </c>
      <c r="W75" s="13"/>
    </row>
    <row r="76" spans="1:23" ht="47.25" x14ac:dyDescent="0.25">
      <c r="A76" s="32" t="s">
        <v>121</v>
      </c>
      <c r="B76" s="60" t="s">
        <v>128</v>
      </c>
      <c r="C76" s="32" t="s">
        <v>96</v>
      </c>
      <c r="D76" s="55">
        <v>30.217993488954534</v>
      </c>
      <c r="E76" s="55">
        <v>9.3520649999999996</v>
      </c>
      <c r="F76" s="55">
        <v>0</v>
      </c>
      <c r="G76" s="55">
        <f t="shared" si="26"/>
        <v>20.865928488954534</v>
      </c>
      <c r="H76" s="55">
        <v>0</v>
      </c>
      <c r="I76" s="55">
        <f t="shared" si="27"/>
        <v>0</v>
      </c>
      <c r="J76" s="55">
        <v>0</v>
      </c>
      <c r="K76" s="55">
        <v>0</v>
      </c>
      <c r="L76" s="55">
        <v>0</v>
      </c>
      <c r="M76" s="55">
        <v>0</v>
      </c>
      <c r="N76" s="55">
        <v>0</v>
      </c>
      <c r="O76" s="55">
        <v>0</v>
      </c>
      <c r="P76" s="55">
        <v>0</v>
      </c>
      <c r="Q76" s="55">
        <v>0</v>
      </c>
      <c r="R76" s="55">
        <v>0</v>
      </c>
      <c r="S76" s="55">
        <f t="shared" si="2"/>
        <v>20.865928488954534</v>
      </c>
      <c r="T76" s="55">
        <f t="shared" si="3"/>
        <v>0</v>
      </c>
      <c r="U76" s="55">
        <v>0</v>
      </c>
      <c r="V76" s="52"/>
      <c r="W76" s="13"/>
    </row>
    <row r="77" spans="1:23" ht="94.5" x14ac:dyDescent="0.25">
      <c r="A77" s="32" t="s">
        <v>121</v>
      </c>
      <c r="B77" s="60" t="s">
        <v>130</v>
      </c>
      <c r="C77" s="32" t="s">
        <v>96</v>
      </c>
      <c r="D77" s="55">
        <v>60.791435663040716</v>
      </c>
      <c r="E77" s="55">
        <v>31.777886200000005</v>
      </c>
      <c r="F77" s="55">
        <v>0</v>
      </c>
      <c r="G77" s="55">
        <f t="shared" si="26"/>
        <v>29.013549463040711</v>
      </c>
      <c r="H77" s="55">
        <v>0</v>
      </c>
      <c r="I77" s="55">
        <f t="shared" si="27"/>
        <v>0.121</v>
      </c>
      <c r="J77" s="55">
        <v>0</v>
      </c>
      <c r="K77" s="55">
        <v>0.121</v>
      </c>
      <c r="L77" s="55">
        <v>0</v>
      </c>
      <c r="M77" s="55">
        <v>0</v>
      </c>
      <c r="N77" s="55">
        <v>0</v>
      </c>
      <c r="O77" s="55">
        <v>0</v>
      </c>
      <c r="P77" s="55">
        <v>0</v>
      </c>
      <c r="Q77" s="55">
        <v>0</v>
      </c>
      <c r="R77" s="55">
        <v>0</v>
      </c>
      <c r="S77" s="55">
        <f t="shared" si="2"/>
        <v>28.892549463040712</v>
      </c>
      <c r="T77" s="55">
        <f t="shared" si="3"/>
        <v>-0.121</v>
      </c>
      <c r="U77" s="55">
        <v>0</v>
      </c>
      <c r="V77" s="59" t="s">
        <v>152</v>
      </c>
      <c r="W77" s="13"/>
    </row>
    <row r="78" spans="1:23" ht="47.25" x14ac:dyDescent="0.25">
      <c r="A78" s="32" t="s">
        <v>121</v>
      </c>
      <c r="B78" s="60" t="s">
        <v>126</v>
      </c>
      <c r="C78" s="32" t="s">
        <v>96</v>
      </c>
      <c r="D78" s="55">
        <v>26.126566401524638</v>
      </c>
      <c r="E78" s="55">
        <v>17.860798269999997</v>
      </c>
      <c r="F78" s="55">
        <v>0</v>
      </c>
      <c r="G78" s="55">
        <f t="shared" si="26"/>
        <v>8.2657681315246414</v>
      </c>
      <c r="H78" s="55">
        <v>0</v>
      </c>
      <c r="I78" s="55">
        <f t="shared" si="27"/>
        <v>0</v>
      </c>
      <c r="J78" s="55">
        <v>0</v>
      </c>
      <c r="K78" s="55">
        <v>0</v>
      </c>
      <c r="L78" s="55">
        <v>0</v>
      </c>
      <c r="M78" s="55">
        <v>0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f t="shared" si="2"/>
        <v>8.2657681315246414</v>
      </c>
      <c r="T78" s="55">
        <f t="shared" si="3"/>
        <v>0</v>
      </c>
      <c r="U78" s="55">
        <v>0</v>
      </c>
      <c r="V78" s="59"/>
      <c r="W78" s="13"/>
    </row>
    <row r="79" spans="1:23" ht="89.25" x14ac:dyDescent="0.25">
      <c r="A79" s="32" t="s">
        <v>121</v>
      </c>
      <c r="B79" s="60" t="s">
        <v>161</v>
      </c>
      <c r="C79" s="32" t="s">
        <v>96</v>
      </c>
      <c r="D79" s="55">
        <v>43.714678497204815</v>
      </c>
      <c r="E79" s="55">
        <v>16.204776949999999</v>
      </c>
      <c r="F79" s="55">
        <v>0</v>
      </c>
      <c r="G79" s="55">
        <f t="shared" si="26"/>
        <v>27.509901547204816</v>
      </c>
      <c r="H79" s="55">
        <v>0</v>
      </c>
      <c r="I79" s="55">
        <f t="shared" si="27"/>
        <v>1.8529608300000002</v>
      </c>
      <c r="J79" s="55">
        <v>0</v>
      </c>
      <c r="K79" s="55">
        <v>0.17625894</v>
      </c>
      <c r="L79" s="55">
        <v>0</v>
      </c>
      <c r="M79" s="55">
        <v>1.6767018900000001</v>
      </c>
      <c r="N79" s="55">
        <v>0</v>
      </c>
      <c r="O79" s="55">
        <v>0</v>
      </c>
      <c r="P79" s="55">
        <v>0</v>
      </c>
      <c r="Q79" s="55">
        <v>0</v>
      </c>
      <c r="R79" s="55">
        <v>0</v>
      </c>
      <c r="S79" s="55">
        <f t="shared" si="2"/>
        <v>25.656940717204815</v>
      </c>
      <c r="T79" s="55">
        <f t="shared" si="3"/>
        <v>-1.8529608300000002</v>
      </c>
      <c r="U79" s="55">
        <v>0</v>
      </c>
      <c r="V79" s="59" t="s">
        <v>152</v>
      </c>
      <c r="W79" s="13"/>
    </row>
    <row r="80" spans="1:23" ht="31.5" x14ac:dyDescent="0.25">
      <c r="A80" s="32" t="s">
        <v>121</v>
      </c>
      <c r="B80" s="61" t="s">
        <v>174</v>
      </c>
      <c r="C80" s="32" t="s">
        <v>96</v>
      </c>
      <c r="D80" s="55">
        <v>21.51143905398688</v>
      </c>
      <c r="E80" s="55">
        <v>0</v>
      </c>
      <c r="F80" s="55">
        <v>0</v>
      </c>
      <c r="G80" s="55">
        <f t="shared" si="26"/>
        <v>21.51143905398688</v>
      </c>
      <c r="H80" s="55">
        <v>0</v>
      </c>
      <c r="I80" s="55">
        <f t="shared" si="27"/>
        <v>0</v>
      </c>
      <c r="J80" s="55">
        <v>0</v>
      </c>
      <c r="K80" s="55">
        <v>0</v>
      </c>
      <c r="L80" s="55">
        <v>0</v>
      </c>
      <c r="M80" s="55">
        <v>0</v>
      </c>
      <c r="N80" s="55">
        <v>0</v>
      </c>
      <c r="O80" s="55">
        <v>0</v>
      </c>
      <c r="P80" s="55">
        <v>0</v>
      </c>
      <c r="Q80" s="55">
        <v>0</v>
      </c>
      <c r="R80" s="55">
        <v>0</v>
      </c>
      <c r="S80" s="55">
        <f t="shared" si="2"/>
        <v>21.51143905398688</v>
      </c>
      <c r="T80" s="55">
        <f t="shared" si="3"/>
        <v>0</v>
      </c>
      <c r="U80" s="55">
        <v>0</v>
      </c>
      <c r="V80" s="58"/>
      <c r="W80" s="13"/>
    </row>
    <row r="81" spans="1:23" ht="89.25" x14ac:dyDescent="0.25">
      <c r="A81" s="32" t="s">
        <v>121</v>
      </c>
      <c r="B81" s="60" t="s">
        <v>162</v>
      </c>
      <c r="C81" s="32" t="s">
        <v>96</v>
      </c>
      <c r="D81" s="55">
        <v>40.359575938378413</v>
      </c>
      <c r="E81" s="55">
        <v>28.116823270000005</v>
      </c>
      <c r="F81" s="55">
        <v>0</v>
      </c>
      <c r="G81" s="55">
        <f t="shared" si="26"/>
        <v>12.242752668378408</v>
      </c>
      <c r="H81" s="55">
        <v>0</v>
      </c>
      <c r="I81" s="55">
        <f t="shared" si="27"/>
        <v>9.52751737</v>
      </c>
      <c r="J81" s="55">
        <v>0</v>
      </c>
      <c r="K81" s="55">
        <v>0.41687473000000003</v>
      </c>
      <c r="L81" s="55">
        <v>0</v>
      </c>
      <c r="M81" s="55">
        <v>9.11064264</v>
      </c>
      <c r="N81" s="55">
        <v>0</v>
      </c>
      <c r="O81" s="55">
        <v>0</v>
      </c>
      <c r="P81" s="55">
        <v>0</v>
      </c>
      <c r="Q81" s="55">
        <v>0</v>
      </c>
      <c r="R81" s="55">
        <v>0</v>
      </c>
      <c r="S81" s="55">
        <f t="shared" si="2"/>
        <v>2.715235298378408</v>
      </c>
      <c r="T81" s="55">
        <f t="shared" si="3"/>
        <v>-9.52751737</v>
      </c>
      <c r="U81" s="55">
        <v>0</v>
      </c>
      <c r="V81" s="59" t="s">
        <v>152</v>
      </c>
      <c r="W81" s="13"/>
    </row>
    <row r="82" spans="1:23" ht="47.25" x14ac:dyDescent="0.25">
      <c r="A82" s="26" t="s">
        <v>62</v>
      </c>
      <c r="B82" s="27" t="s">
        <v>63</v>
      </c>
      <c r="C82" s="28" t="s">
        <v>26</v>
      </c>
      <c r="D82" s="53">
        <v>0</v>
      </c>
      <c r="E82" s="53">
        <v>0</v>
      </c>
      <c r="F82" s="53">
        <v>0</v>
      </c>
      <c r="G82" s="53">
        <v>0</v>
      </c>
      <c r="H82" s="53">
        <v>0</v>
      </c>
      <c r="I82" s="53">
        <v>0</v>
      </c>
      <c r="J82" s="53">
        <v>0</v>
      </c>
      <c r="K82" s="53">
        <v>0</v>
      </c>
      <c r="L82" s="53">
        <v>0</v>
      </c>
      <c r="M82" s="53">
        <v>0</v>
      </c>
      <c r="N82" s="53">
        <v>0</v>
      </c>
      <c r="O82" s="53">
        <v>0</v>
      </c>
      <c r="P82" s="53">
        <v>0</v>
      </c>
      <c r="Q82" s="53">
        <v>0</v>
      </c>
      <c r="R82" s="53">
        <v>0</v>
      </c>
      <c r="S82" s="53">
        <f t="shared" si="2"/>
        <v>0</v>
      </c>
      <c r="T82" s="53">
        <f t="shared" si="3"/>
        <v>0</v>
      </c>
      <c r="U82" s="53">
        <v>0</v>
      </c>
      <c r="V82" s="57"/>
      <c r="W82" s="13"/>
    </row>
    <row r="83" spans="1:23" ht="31.5" x14ac:dyDescent="0.25">
      <c r="A83" s="26" t="s">
        <v>64</v>
      </c>
      <c r="B83" s="27" t="s">
        <v>65</v>
      </c>
      <c r="C83" s="28" t="s">
        <v>26</v>
      </c>
      <c r="D83" s="55">
        <v>0</v>
      </c>
      <c r="E83" s="55">
        <v>0</v>
      </c>
      <c r="F83" s="55">
        <v>0</v>
      </c>
      <c r="G83" s="55">
        <v>0</v>
      </c>
      <c r="H83" s="55">
        <v>0</v>
      </c>
      <c r="I83" s="55">
        <v>0</v>
      </c>
      <c r="J83" s="55">
        <v>0</v>
      </c>
      <c r="K83" s="55">
        <v>0</v>
      </c>
      <c r="L83" s="55">
        <v>0</v>
      </c>
      <c r="M83" s="55">
        <v>0</v>
      </c>
      <c r="N83" s="55">
        <v>0</v>
      </c>
      <c r="O83" s="55">
        <v>0</v>
      </c>
      <c r="P83" s="55">
        <v>0</v>
      </c>
      <c r="Q83" s="55">
        <v>0</v>
      </c>
      <c r="R83" s="55">
        <v>0</v>
      </c>
      <c r="S83" s="55">
        <f t="shared" si="2"/>
        <v>0</v>
      </c>
      <c r="T83" s="55">
        <f t="shared" si="3"/>
        <v>0</v>
      </c>
      <c r="U83" s="55">
        <v>0</v>
      </c>
      <c r="V83" s="54"/>
      <c r="W83" s="13"/>
    </row>
    <row r="84" spans="1:23" ht="47.25" x14ac:dyDescent="0.25">
      <c r="A84" s="26" t="s">
        <v>66</v>
      </c>
      <c r="B84" s="27" t="s">
        <v>67</v>
      </c>
      <c r="C84" s="28" t="s">
        <v>26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f t="shared" ref="S84:S116" si="28">G84-I84</f>
        <v>0</v>
      </c>
      <c r="T84" s="34">
        <f t="shared" ref="T84:T116" si="29">H84-I84</f>
        <v>0</v>
      </c>
      <c r="U84" s="34">
        <v>0</v>
      </c>
      <c r="V84" s="28"/>
      <c r="W84" s="13"/>
    </row>
    <row r="85" spans="1:23" ht="47.25" x14ac:dyDescent="0.25">
      <c r="A85" s="26" t="s">
        <v>68</v>
      </c>
      <c r="B85" s="27" t="s">
        <v>69</v>
      </c>
      <c r="C85" s="28" t="s">
        <v>26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f t="shared" si="28"/>
        <v>0</v>
      </c>
      <c r="T85" s="34">
        <f t="shared" si="29"/>
        <v>0</v>
      </c>
      <c r="U85" s="34">
        <v>0</v>
      </c>
      <c r="V85" s="28"/>
      <c r="W85" s="13"/>
    </row>
    <row r="86" spans="1:23" ht="47.25" x14ac:dyDescent="0.25">
      <c r="A86" s="29" t="s">
        <v>70</v>
      </c>
      <c r="B86" s="30" t="s">
        <v>71</v>
      </c>
      <c r="C86" s="31" t="s">
        <v>26</v>
      </c>
      <c r="D86" s="55">
        <v>0</v>
      </c>
      <c r="E86" s="55">
        <v>0</v>
      </c>
      <c r="F86" s="55">
        <v>0</v>
      </c>
      <c r="G86" s="55">
        <v>0</v>
      </c>
      <c r="H86" s="55">
        <v>0</v>
      </c>
      <c r="I86" s="55">
        <v>0</v>
      </c>
      <c r="J86" s="55">
        <v>0</v>
      </c>
      <c r="K86" s="55">
        <v>0</v>
      </c>
      <c r="L86" s="55">
        <v>0</v>
      </c>
      <c r="M86" s="55">
        <v>0</v>
      </c>
      <c r="N86" s="55">
        <v>0</v>
      </c>
      <c r="O86" s="55">
        <v>0</v>
      </c>
      <c r="P86" s="55">
        <v>0</v>
      </c>
      <c r="Q86" s="55">
        <v>0</v>
      </c>
      <c r="R86" s="55">
        <v>0</v>
      </c>
      <c r="S86" s="55">
        <f t="shared" si="28"/>
        <v>0</v>
      </c>
      <c r="T86" s="55">
        <f t="shared" si="29"/>
        <v>0</v>
      </c>
      <c r="U86" s="55">
        <v>0</v>
      </c>
      <c r="V86" s="52"/>
      <c r="W86" s="13"/>
    </row>
    <row r="87" spans="1:23" ht="31.5" x14ac:dyDescent="0.25">
      <c r="A87" s="29" t="s">
        <v>72</v>
      </c>
      <c r="B87" s="30" t="s">
        <v>73</v>
      </c>
      <c r="C87" s="31" t="s">
        <v>26</v>
      </c>
      <c r="D87" s="55">
        <v>0</v>
      </c>
      <c r="E87" s="55">
        <v>0</v>
      </c>
      <c r="F87" s="55">
        <v>0</v>
      </c>
      <c r="G87" s="55">
        <v>0</v>
      </c>
      <c r="H87" s="55">
        <v>0</v>
      </c>
      <c r="I87" s="55">
        <v>0</v>
      </c>
      <c r="J87" s="55">
        <v>0</v>
      </c>
      <c r="K87" s="55">
        <v>0</v>
      </c>
      <c r="L87" s="55">
        <v>0</v>
      </c>
      <c r="M87" s="55">
        <v>0</v>
      </c>
      <c r="N87" s="55">
        <v>0</v>
      </c>
      <c r="O87" s="55">
        <v>0</v>
      </c>
      <c r="P87" s="55">
        <v>0</v>
      </c>
      <c r="Q87" s="55">
        <v>0</v>
      </c>
      <c r="R87" s="55">
        <v>0</v>
      </c>
      <c r="S87" s="55">
        <f t="shared" si="28"/>
        <v>0</v>
      </c>
      <c r="T87" s="55">
        <f t="shared" si="29"/>
        <v>0</v>
      </c>
      <c r="U87" s="55">
        <v>0</v>
      </c>
      <c r="V87" s="52"/>
      <c r="W87" s="13"/>
    </row>
    <row r="88" spans="1:23" ht="31.5" x14ac:dyDescent="0.25">
      <c r="A88" s="29" t="s">
        <v>74</v>
      </c>
      <c r="B88" s="30" t="s">
        <v>75</v>
      </c>
      <c r="C88" s="31" t="s">
        <v>26</v>
      </c>
      <c r="D88" s="55">
        <v>0</v>
      </c>
      <c r="E88" s="55">
        <v>0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  <c r="K88" s="55">
        <v>0</v>
      </c>
      <c r="L88" s="55">
        <v>0</v>
      </c>
      <c r="M88" s="55">
        <v>0</v>
      </c>
      <c r="N88" s="55">
        <v>0</v>
      </c>
      <c r="O88" s="55">
        <v>0</v>
      </c>
      <c r="P88" s="55">
        <v>0</v>
      </c>
      <c r="Q88" s="55">
        <v>0</v>
      </c>
      <c r="R88" s="55">
        <v>0</v>
      </c>
      <c r="S88" s="55">
        <f t="shared" si="28"/>
        <v>0</v>
      </c>
      <c r="T88" s="55">
        <f t="shared" si="29"/>
        <v>0</v>
      </c>
      <c r="U88" s="55">
        <v>0</v>
      </c>
      <c r="V88" s="56"/>
      <c r="W88" s="13"/>
    </row>
    <row r="89" spans="1:23" ht="47.25" x14ac:dyDescent="0.25">
      <c r="A89" s="29" t="s">
        <v>76</v>
      </c>
      <c r="B89" s="30" t="s">
        <v>77</v>
      </c>
      <c r="C89" s="31" t="s">
        <v>26</v>
      </c>
      <c r="D89" s="55">
        <v>0</v>
      </c>
      <c r="E89" s="55">
        <v>0</v>
      </c>
      <c r="F89" s="55">
        <v>0</v>
      </c>
      <c r="G89" s="55">
        <v>0</v>
      </c>
      <c r="H89" s="55">
        <v>0</v>
      </c>
      <c r="I89" s="55">
        <v>0</v>
      </c>
      <c r="J89" s="55">
        <v>0</v>
      </c>
      <c r="K89" s="55">
        <v>0</v>
      </c>
      <c r="L89" s="55">
        <v>0</v>
      </c>
      <c r="M89" s="55">
        <v>0</v>
      </c>
      <c r="N89" s="55">
        <v>0</v>
      </c>
      <c r="O89" s="55">
        <v>0</v>
      </c>
      <c r="P89" s="55">
        <v>0</v>
      </c>
      <c r="Q89" s="55">
        <v>0</v>
      </c>
      <c r="R89" s="55">
        <v>0</v>
      </c>
      <c r="S89" s="55">
        <f t="shared" si="28"/>
        <v>0</v>
      </c>
      <c r="T89" s="55">
        <f t="shared" si="29"/>
        <v>0</v>
      </c>
      <c r="U89" s="55">
        <v>0</v>
      </c>
      <c r="V89" s="56"/>
      <c r="W89" s="13"/>
    </row>
    <row r="90" spans="1:23" ht="63" x14ac:dyDescent="0.25">
      <c r="A90" s="29" t="s">
        <v>78</v>
      </c>
      <c r="B90" s="30" t="s">
        <v>79</v>
      </c>
      <c r="C90" s="31" t="s">
        <v>26</v>
      </c>
      <c r="D90" s="55">
        <v>0</v>
      </c>
      <c r="E90" s="55">
        <v>0</v>
      </c>
      <c r="F90" s="55">
        <v>0</v>
      </c>
      <c r="G90" s="55">
        <v>0</v>
      </c>
      <c r="H90" s="55">
        <v>0</v>
      </c>
      <c r="I90" s="55">
        <v>0</v>
      </c>
      <c r="J90" s="55">
        <v>0</v>
      </c>
      <c r="K90" s="55">
        <v>0</v>
      </c>
      <c r="L90" s="55">
        <v>0</v>
      </c>
      <c r="M90" s="55">
        <v>0</v>
      </c>
      <c r="N90" s="55">
        <v>0</v>
      </c>
      <c r="O90" s="55">
        <v>0</v>
      </c>
      <c r="P90" s="55">
        <v>0</v>
      </c>
      <c r="Q90" s="55">
        <v>0</v>
      </c>
      <c r="R90" s="55">
        <v>0</v>
      </c>
      <c r="S90" s="55">
        <f t="shared" si="28"/>
        <v>0</v>
      </c>
      <c r="T90" s="55">
        <f t="shared" si="29"/>
        <v>0</v>
      </c>
      <c r="U90" s="55">
        <v>0</v>
      </c>
      <c r="V90" s="52"/>
      <c r="W90" s="13"/>
    </row>
    <row r="91" spans="1:23" ht="47.25" x14ac:dyDescent="0.25">
      <c r="A91" s="29" t="s">
        <v>80</v>
      </c>
      <c r="B91" s="30" t="s">
        <v>81</v>
      </c>
      <c r="C91" s="31" t="s">
        <v>26</v>
      </c>
      <c r="D91" s="55">
        <v>0</v>
      </c>
      <c r="E91" s="55">
        <v>0</v>
      </c>
      <c r="F91" s="55">
        <v>0</v>
      </c>
      <c r="G91" s="55">
        <v>0</v>
      </c>
      <c r="H91" s="55">
        <v>0</v>
      </c>
      <c r="I91" s="55">
        <v>0</v>
      </c>
      <c r="J91" s="55">
        <v>0</v>
      </c>
      <c r="K91" s="55">
        <v>0</v>
      </c>
      <c r="L91" s="55">
        <v>0</v>
      </c>
      <c r="M91" s="55">
        <v>0</v>
      </c>
      <c r="N91" s="55">
        <v>0</v>
      </c>
      <c r="O91" s="55">
        <v>0</v>
      </c>
      <c r="P91" s="55">
        <v>0</v>
      </c>
      <c r="Q91" s="55">
        <v>0</v>
      </c>
      <c r="R91" s="55">
        <v>0</v>
      </c>
      <c r="S91" s="55">
        <f t="shared" si="28"/>
        <v>0</v>
      </c>
      <c r="T91" s="55">
        <f t="shared" si="29"/>
        <v>0</v>
      </c>
      <c r="U91" s="55">
        <v>0</v>
      </c>
      <c r="V91" s="52"/>
      <c r="W91" s="13"/>
    </row>
    <row r="92" spans="1:23" ht="47.25" x14ac:dyDescent="0.25">
      <c r="A92" s="29" t="s">
        <v>82</v>
      </c>
      <c r="B92" s="30" t="s">
        <v>83</v>
      </c>
      <c r="C92" s="31" t="s">
        <v>26</v>
      </c>
      <c r="D92" s="55">
        <v>0</v>
      </c>
      <c r="E92" s="55">
        <v>0</v>
      </c>
      <c r="F92" s="55">
        <v>0</v>
      </c>
      <c r="G92" s="55">
        <v>0</v>
      </c>
      <c r="H92" s="55">
        <v>0</v>
      </c>
      <c r="I92" s="55">
        <v>0</v>
      </c>
      <c r="J92" s="55">
        <v>0</v>
      </c>
      <c r="K92" s="55">
        <v>0</v>
      </c>
      <c r="L92" s="55">
        <v>0</v>
      </c>
      <c r="M92" s="55">
        <v>0</v>
      </c>
      <c r="N92" s="55">
        <v>0</v>
      </c>
      <c r="O92" s="55">
        <v>0</v>
      </c>
      <c r="P92" s="55">
        <v>0</v>
      </c>
      <c r="Q92" s="55">
        <v>0</v>
      </c>
      <c r="R92" s="55">
        <v>0</v>
      </c>
      <c r="S92" s="55">
        <f t="shared" si="28"/>
        <v>0</v>
      </c>
      <c r="T92" s="55">
        <f t="shared" si="29"/>
        <v>0</v>
      </c>
      <c r="U92" s="55">
        <v>0</v>
      </c>
      <c r="V92" s="52"/>
      <c r="W92" s="13"/>
    </row>
    <row r="93" spans="1:23" ht="63" x14ac:dyDescent="0.25">
      <c r="A93" s="29" t="s">
        <v>84</v>
      </c>
      <c r="B93" s="30" t="s">
        <v>85</v>
      </c>
      <c r="C93" s="31" t="s">
        <v>26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0</v>
      </c>
      <c r="L93" s="55">
        <v>0</v>
      </c>
      <c r="M93" s="55">
        <v>0</v>
      </c>
      <c r="N93" s="55">
        <v>0</v>
      </c>
      <c r="O93" s="55">
        <v>0</v>
      </c>
      <c r="P93" s="55">
        <v>0</v>
      </c>
      <c r="Q93" s="55">
        <v>0</v>
      </c>
      <c r="R93" s="55">
        <v>0</v>
      </c>
      <c r="S93" s="55">
        <f t="shared" si="28"/>
        <v>0</v>
      </c>
      <c r="T93" s="55">
        <f t="shared" si="29"/>
        <v>0</v>
      </c>
      <c r="U93" s="55">
        <v>0</v>
      </c>
      <c r="V93" s="52"/>
      <c r="W93" s="13"/>
    </row>
    <row r="94" spans="1:23" ht="63" x14ac:dyDescent="0.25">
      <c r="A94" s="26" t="s">
        <v>86</v>
      </c>
      <c r="B94" s="27" t="s">
        <v>87</v>
      </c>
      <c r="C94" s="28" t="s">
        <v>26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f t="shared" si="28"/>
        <v>0</v>
      </c>
      <c r="T94" s="34">
        <f t="shared" si="29"/>
        <v>0</v>
      </c>
      <c r="U94" s="34">
        <v>0</v>
      </c>
      <c r="V94" s="34"/>
      <c r="W94" s="13"/>
    </row>
    <row r="95" spans="1:23" ht="31.5" x14ac:dyDescent="0.25">
      <c r="A95" s="29" t="s">
        <v>88</v>
      </c>
      <c r="B95" s="30" t="s">
        <v>89</v>
      </c>
      <c r="C95" s="31" t="s">
        <v>26</v>
      </c>
      <c r="D95" s="55">
        <v>0</v>
      </c>
      <c r="E95" s="55">
        <v>0</v>
      </c>
      <c r="F95" s="55">
        <v>0</v>
      </c>
      <c r="G95" s="55">
        <v>0</v>
      </c>
      <c r="H95" s="55">
        <v>0</v>
      </c>
      <c r="I95" s="55">
        <v>0</v>
      </c>
      <c r="J95" s="55">
        <v>0</v>
      </c>
      <c r="K95" s="55">
        <v>0</v>
      </c>
      <c r="L95" s="55">
        <v>0</v>
      </c>
      <c r="M95" s="55">
        <v>0</v>
      </c>
      <c r="N95" s="55">
        <v>0</v>
      </c>
      <c r="O95" s="55">
        <v>0</v>
      </c>
      <c r="P95" s="55">
        <v>0</v>
      </c>
      <c r="Q95" s="55">
        <v>0</v>
      </c>
      <c r="R95" s="55">
        <v>0</v>
      </c>
      <c r="S95" s="55">
        <f t="shared" si="28"/>
        <v>0</v>
      </c>
      <c r="T95" s="55">
        <f t="shared" si="29"/>
        <v>0</v>
      </c>
      <c r="U95" s="55">
        <v>0</v>
      </c>
      <c r="V95" s="52"/>
      <c r="W95" s="13"/>
    </row>
    <row r="96" spans="1:23" ht="47.25" x14ac:dyDescent="0.25">
      <c r="A96" s="29" t="s">
        <v>90</v>
      </c>
      <c r="B96" s="30" t="s">
        <v>91</v>
      </c>
      <c r="C96" s="31" t="s">
        <v>26</v>
      </c>
      <c r="D96" s="55">
        <v>0</v>
      </c>
      <c r="E96" s="55">
        <v>0</v>
      </c>
      <c r="F96" s="55">
        <v>0</v>
      </c>
      <c r="G96" s="55">
        <v>0</v>
      </c>
      <c r="H96" s="55">
        <v>0</v>
      </c>
      <c r="I96" s="55">
        <v>0</v>
      </c>
      <c r="J96" s="55">
        <v>0</v>
      </c>
      <c r="K96" s="55">
        <v>0</v>
      </c>
      <c r="L96" s="55">
        <v>0</v>
      </c>
      <c r="M96" s="55">
        <v>0</v>
      </c>
      <c r="N96" s="55">
        <v>0</v>
      </c>
      <c r="O96" s="55">
        <v>0</v>
      </c>
      <c r="P96" s="55">
        <v>0</v>
      </c>
      <c r="Q96" s="55">
        <v>0</v>
      </c>
      <c r="R96" s="55">
        <v>0</v>
      </c>
      <c r="S96" s="55">
        <f t="shared" si="28"/>
        <v>0</v>
      </c>
      <c r="T96" s="55">
        <f t="shared" si="29"/>
        <v>0</v>
      </c>
      <c r="U96" s="55">
        <v>0</v>
      </c>
      <c r="V96" s="52"/>
      <c r="W96" s="13"/>
    </row>
    <row r="97" spans="1:23" ht="63" x14ac:dyDescent="0.25">
      <c r="A97" s="23" t="s">
        <v>136</v>
      </c>
      <c r="B97" s="24" t="s">
        <v>137</v>
      </c>
      <c r="C97" s="25" t="s">
        <v>26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0</v>
      </c>
      <c r="O97" s="35">
        <v>0</v>
      </c>
      <c r="P97" s="35">
        <v>0</v>
      </c>
      <c r="Q97" s="35">
        <v>0</v>
      </c>
      <c r="R97" s="35">
        <v>0</v>
      </c>
      <c r="S97" s="35">
        <f t="shared" si="28"/>
        <v>0</v>
      </c>
      <c r="T97" s="35">
        <f t="shared" si="29"/>
        <v>0</v>
      </c>
      <c r="U97" s="35">
        <v>0</v>
      </c>
      <c r="V97" s="25"/>
      <c r="W97" s="13"/>
    </row>
    <row r="98" spans="1:23" ht="63" x14ac:dyDescent="0.25">
      <c r="A98" s="26" t="s">
        <v>138</v>
      </c>
      <c r="B98" s="27" t="s">
        <v>139</v>
      </c>
      <c r="C98" s="28" t="s">
        <v>26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f t="shared" si="28"/>
        <v>0</v>
      </c>
      <c r="T98" s="34">
        <f t="shared" si="29"/>
        <v>0</v>
      </c>
      <c r="U98" s="34">
        <v>0</v>
      </c>
      <c r="V98" s="28"/>
      <c r="W98" s="13"/>
    </row>
    <row r="99" spans="1:23" ht="63" x14ac:dyDescent="0.25">
      <c r="A99" s="26" t="s">
        <v>140</v>
      </c>
      <c r="B99" s="27" t="s">
        <v>141</v>
      </c>
      <c r="C99" s="28" t="s">
        <v>26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  <c r="Q99" s="34">
        <v>0</v>
      </c>
      <c r="R99" s="34">
        <v>0</v>
      </c>
      <c r="S99" s="34">
        <f t="shared" si="28"/>
        <v>0</v>
      </c>
      <c r="T99" s="34">
        <f t="shared" si="29"/>
        <v>0</v>
      </c>
      <c r="U99" s="34">
        <v>0</v>
      </c>
      <c r="V99" s="28"/>
      <c r="W99" s="13"/>
    </row>
    <row r="100" spans="1:23" ht="47.25" x14ac:dyDescent="0.25">
      <c r="A100" s="23" t="s">
        <v>92</v>
      </c>
      <c r="B100" s="24" t="s">
        <v>93</v>
      </c>
      <c r="C100" s="25" t="s">
        <v>26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0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f t="shared" si="28"/>
        <v>0</v>
      </c>
      <c r="T100" s="35">
        <f t="shared" si="29"/>
        <v>0</v>
      </c>
      <c r="U100" s="35">
        <v>0</v>
      </c>
      <c r="V100" s="35"/>
      <c r="W100" s="13"/>
    </row>
    <row r="101" spans="1:23" ht="47.25" x14ac:dyDescent="0.25">
      <c r="A101" s="23" t="s">
        <v>142</v>
      </c>
      <c r="B101" s="24" t="s">
        <v>143</v>
      </c>
      <c r="C101" s="25" t="s">
        <v>26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5">
        <v>0</v>
      </c>
      <c r="J101" s="35">
        <v>0</v>
      </c>
      <c r="K101" s="35">
        <v>0</v>
      </c>
      <c r="L101" s="35">
        <v>0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f t="shared" si="28"/>
        <v>0</v>
      </c>
      <c r="T101" s="35">
        <f t="shared" si="29"/>
        <v>0</v>
      </c>
      <c r="U101" s="35">
        <v>0</v>
      </c>
      <c r="V101" s="35"/>
      <c r="W101" s="13"/>
    </row>
    <row r="102" spans="1:23" ht="31.5" x14ac:dyDescent="0.25">
      <c r="A102" s="23" t="s">
        <v>94</v>
      </c>
      <c r="B102" s="24" t="s">
        <v>95</v>
      </c>
      <c r="C102" s="25" t="s">
        <v>26</v>
      </c>
      <c r="D102" s="35">
        <f t="shared" ref="D102:R102" si="30">SUM(D103:D116)</f>
        <v>166.23555343147055</v>
      </c>
      <c r="E102" s="35">
        <f t="shared" si="30"/>
        <v>155.12670262999998</v>
      </c>
      <c r="F102" s="35">
        <f t="shared" si="30"/>
        <v>0</v>
      </c>
      <c r="G102" s="35">
        <f t="shared" si="30"/>
        <v>11.108850801470535</v>
      </c>
      <c r="H102" s="35">
        <f t="shared" si="30"/>
        <v>0</v>
      </c>
      <c r="I102" s="35">
        <f t="shared" si="30"/>
        <v>1.17051561</v>
      </c>
      <c r="J102" s="35">
        <f t="shared" si="30"/>
        <v>0</v>
      </c>
      <c r="K102" s="35">
        <f t="shared" si="30"/>
        <v>5.0739560000000003E-2</v>
      </c>
      <c r="L102" s="35">
        <f t="shared" si="30"/>
        <v>0</v>
      </c>
      <c r="M102" s="35">
        <f t="shared" si="30"/>
        <v>1.11977605</v>
      </c>
      <c r="N102" s="35">
        <f t="shared" si="30"/>
        <v>0</v>
      </c>
      <c r="O102" s="35">
        <f t="shared" si="30"/>
        <v>0</v>
      </c>
      <c r="P102" s="35">
        <f t="shared" si="30"/>
        <v>0</v>
      </c>
      <c r="Q102" s="35">
        <f t="shared" si="30"/>
        <v>0</v>
      </c>
      <c r="R102" s="35">
        <f t="shared" si="30"/>
        <v>0</v>
      </c>
      <c r="S102" s="35">
        <f t="shared" si="28"/>
        <v>9.938335191470534</v>
      </c>
      <c r="T102" s="35">
        <f t="shared" si="29"/>
        <v>-1.17051561</v>
      </c>
      <c r="U102" s="35">
        <v>0</v>
      </c>
      <c r="V102" s="35"/>
      <c r="W102" s="13"/>
    </row>
    <row r="103" spans="1:23" ht="31.5" x14ac:dyDescent="0.25">
      <c r="A103" s="32" t="s">
        <v>144</v>
      </c>
      <c r="B103" s="60" t="s">
        <v>145</v>
      </c>
      <c r="C103" s="32" t="s">
        <v>96</v>
      </c>
      <c r="D103" s="55">
        <v>7.3403828833333336</v>
      </c>
      <c r="E103" s="55">
        <v>2.8077636299999997</v>
      </c>
      <c r="F103" s="55">
        <v>0</v>
      </c>
      <c r="G103" s="55">
        <f t="shared" ref="G103:G116" si="31">D103-E103</f>
        <v>4.5326192533333334</v>
      </c>
      <c r="H103" s="55">
        <v>0</v>
      </c>
      <c r="I103" s="55">
        <f t="shared" ref="I103:I116" si="32">K103+M103+O103+Q103</f>
        <v>0</v>
      </c>
      <c r="J103" s="55">
        <v>0</v>
      </c>
      <c r="K103" s="55">
        <v>0</v>
      </c>
      <c r="L103" s="55">
        <v>0</v>
      </c>
      <c r="M103" s="55">
        <v>0</v>
      </c>
      <c r="N103" s="55">
        <v>0</v>
      </c>
      <c r="O103" s="55">
        <v>0</v>
      </c>
      <c r="P103" s="55">
        <v>0</v>
      </c>
      <c r="Q103" s="55">
        <v>0</v>
      </c>
      <c r="R103" s="55">
        <v>0</v>
      </c>
      <c r="S103" s="55">
        <f t="shared" si="28"/>
        <v>4.5326192533333334</v>
      </c>
      <c r="T103" s="55">
        <f t="shared" si="29"/>
        <v>0</v>
      </c>
      <c r="U103" s="55">
        <v>0</v>
      </c>
      <c r="V103" s="56"/>
      <c r="W103" s="13"/>
    </row>
    <row r="104" spans="1:23" ht="47.25" x14ac:dyDescent="0.25">
      <c r="A104" s="32" t="s">
        <v>144</v>
      </c>
      <c r="B104" s="60" t="s">
        <v>163</v>
      </c>
      <c r="C104" s="32" t="s">
        <v>96</v>
      </c>
      <c r="D104" s="55">
        <v>6.3890000000000002</v>
      </c>
      <c r="E104" s="55">
        <v>6.1619880800000004</v>
      </c>
      <c r="F104" s="55">
        <v>0</v>
      </c>
      <c r="G104" s="55">
        <f t="shared" si="31"/>
        <v>0.22701191999999981</v>
      </c>
      <c r="H104" s="55">
        <v>0</v>
      </c>
      <c r="I104" s="55">
        <f t="shared" si="32"/>
        <v>0</v>
      </c>
      <c r="J104" s="55">
        <v>0</v>
      </c>
      <c r="K104" s="55">
        <v>0</v>
      </c>
      <c r="L104" s="55">
        <v>0</v>
      </c>
      <c r="M104" s="55">
        <v>0</v>
      </c>
      <c r="N104" s="55">
        <v>0</v>
      </c>
      <c r="O104" s="55">
        <v>0</v>
      </c>
      <c r="P104" s="55">
        <v>0</v>
      </c>
      <c r="Q104" s="55">
        <v>0</v>
      </c>
      <c r="R104" s="55">
        <v>0</v>
      </c>
      <c r="S104" s="55">
        <f t="shared" si="28"/>
        <v>0.22701191999999981</v>
      </c>
      <c r="T104" s="55">
        <f t="shared" si="29"/>
        <v>0</v>
      </c>
      <c r="U104" s="55">
        <v>0</v>
      </c>
      <c r="V104" s="58"/>
      <c r="W104" s="13"/>
    </row>
    <row r="105" spans="1:23" ht="89.25" x14ac:dyDescent="0.25">
      <c r="A105" s="32" t="s">
        <v>144</v>
      </c>
      <c r="B105" s="60" t="s">
        <v>164</v>
      </c>
      <c r="C105" s="32" t="s">
        <v>96</v>
      </c>
      <c r="D105" s="55">
        <v>3.65743596333333</v>
      </c>
      <c r="E105" s="55">
        <v>2.5055187800000001</v>
      </c>
      <c r="F105" s="55">
        <v>0</v>
      </c>
      <c r="G105" s="55">
        <f t="shared" si="31"/>
        <v>1.1519171833333299</v>
      </c>
      <c r="H105" s="55">
        <v>0</v>
      </c>
      <c r="I105" s="55">
        <f t="shared" si="32"/>
        <v>1.08329187</v>
      </c>
      <c r="J105" s="55">
        <v>0</v>
      </c>
      <c r="K105" s="55">
        <v>0</v>
      </c>
      <c r="L105" s="55">
        <v>0</v>
      </c>
      <c r="M105" s="55">
        <v>1.08329187</v>
      </c>
      <c r="N105" s="55">
        <v>0</v>
      </c>
      <c r="O105" s="55">
        <v>0</v>
      </c>
      <c r="P105" s="55">
        <v>0</v>
      </c>
      <c r="Q105" s="55">
        <v>0</v>
      </c>
      <c r="R105" s="55">
        <v>0</v>
      </c>
      <c r="S105" s="55">
        <f t="shared" si="28"/>
        <v>6.8625313333329885E-2</v>
      </c>
      <c r="T105" s="55">
        <f t="shared" si="29"/>
        <v>-1.08329187</v>
      </c>
      <c r="U105" s="55">
        <v>0</v>
      </c>
      <c r="V105" s="59" t="s">
        <v>152</v>
      </c>
      <c r="W105" s="13"/>
    </row>
    <row r="106" spans="1:23" ht="31.5" x14ac:dyDescent="0.25">
      <c r="A106" s="32" t="s">
        <v>144</v>
      </c>
      <c r="B106" s="60" t="s">
        <v>165</v>
      </c>
      <c r="C106" s="32" t="s">
        <v>96</v>
      </c>
      <c r="D106" s="55">
        <v>4.43245092</v>
      </c>
      <c r="E106" s="55">
        <v>3.9113714100000001</v>
      </c>
      <c r="F106" s="55">
        <v>0</v>
      </c>
      <c r="G106" s="55">
        <f t="shared" si="31"/>
        <v>0.52107950999999986</v>
      </c>
      <c r="H106" s="55">
        <v>0</v>
      </c>
      <c r="I106" s="55">
        <f t="shared" si="32"/>
        <v>0</v>
      </c>
      <c r="J106" s="55">
        <v>0</v>
      </c>
      <c r="K106" s="55">
        <v>0</v>
      </c>
      <c r="L106" s="55">
        <v>0</v>
      </c>
      <c r="M106" s="55">
        <v>0</v>
      </c>
      <c r="N106" s="55">
        <v>0</v>
      </c>
      <c r="O106" s="55">
        <v>0</v>
      </c>
      <c r="P106" s="55">
        <v>0</v>
      </c>
      <c r="Q106" s="55">
        <v>0</v>
      </c>
      <c r="R106" s="55">
        <v>0</v>
      </c>
      <c r="S106" s="55">
        <f t="shared" si="28"/>
        <v>0.52107950999999986</v>
      </c>
      <c r="T106" s="55">
        <f t="shared" si="29"/>
        <v>0</v>
      </c>
      <c r="U106" s="55">
        <v>0</v>
      </c>
      <c r="V106" s="52"/>
      <c r="W106" s="13"/>
    </row>
    <row r="107" spans="1:23" ht="47.25" x14ac:dyDescent="0.25">
      <c r="A107" s="32" t="s">
        <v>144</v>
      </c>
      <c r="B107" s="60" t="s">
        <v>166</v>
      </c>
      <c r="C107" s="32" t="s">
        <v>96</v>
      </c>
      <c r="D107" s="55">
        <v>6.3890000000000002</v>
      </c>
      <c r="E107" s="55">
        <v>0</v>
      </c>
      <c r="F107" s="55">
        <v>0</v>
      </c>
      <c r="G107" s="55">
        <f t="shared" si="31"/>
        <v>6.3890000000000002</v>
      </c>
      <c r="H107" s="55">
        <v>0</v>
      </c>
      <c r="I107" s="55">
        <f t="shared" si="32"/>
        <v>0</v>
      </c>
      <c r="J107" s="55">
        <v>0</v>
      </c>
      <c r="K107" s="55">
        <v>0</v>
      </c>
      <c r="L107" s="55">
        <v>0</v>
      </c>
      <c r="M107" s="55">
        <v>0</v>
      </c>
      <c r="N107" s="55">
        <v>0</v>
      </c>
      <c r="O107" s="55">
        <v>0</v>
      </c>
      <c r="P107" s="55">
        <v>0</v>
      </c>
      <c r="Q107" s="55">
        <v>0</v>
      </c>
      <c r="R107" s="55">
        <v>0</v>
      </c>
      <c r="S107" s="55">
        <f t="shared" si="28"/>
        <v>6.3890000000000002</v>
      </c>
      <c r="T107" s="55">
        <f t="shared" si="29"/>
        <v>0</v>
      </c>
      <c r="U107" s="55">
        <v>0</v>
      </c>
      <c r="V107" s="52"/>
      <c r="W107" s="13"/>
    </row>
    <row r="108" spans="1:23" ht="47.25" x14ac:dyDescent="0.25">
      <c r="A108" s="32" t="s">
        <v>144</v>
      </c>
      <c r="B108" s="60" t="s">
        <v>167</v>
      </c>
      <c r="C108" s="32" t="s">
        <v>96</v>
      </c>
      <c r="D108" s="55">
        <v>6.5882019999999999</v>
      </c>
      <c r="E108" s="55">
        <v>6.5882019999999999</v>
      </c>
      <c r="F108" s="55">
        <v>0</v>
      </c>
      <c r="G108" s="55">
        <f t="shared" si="31"/>
        <v>0</v>
      </c>
      <c r="H108" s="55">
        <v>0</v>
      </c>
      <c r="I108" s="55">
        <f t="shared" si="32"/>
        <v>0</v>
      </c>
      <c r="J108" s="55">
        <v>0</v>
      </c>
      <c r="K108" s="55">
        <v>0</v>
      </c>
      <c r="L108" s="55">
        <v>0</v>
      </c>
      <c r="M108" s="55">
        <v>0</v>
      </c>
      <c r="N108" s="55">
        <v>0</v>
      </c>
      <c r="O108" s="55">
        <v>0</v>
      </c>
      <c r="P108" s="55">
        <v>0</v>
      </c>
      <c r="Q108" s="55">
        <v>0</v>
      </c>
      <c r="R108" s="55">
        <v>0</v>
      </c>
      <c r="S108" s="55">
        <f t="shared" si="28"/>
        <v>0</v>
      </c>
      <c r="T108" s="55">
        <f t="shared" si="29"/>
        <v>0</v>
      </c>
      <c r="U108" s="55">
        <v>0</v>
      </c>
      <c r="V108" s="52"/>
      <c r="W108" s="13"/>
    </row>
    <row r="109" spans="1:23" ht="47.25" x14ac:dyDescent="0.25">
      <c r="A109" s="32" t="s">
        <v>144</v>
      </c>
      <c r="B109" s="60" t="s">
        <v>168</v>
      </c>
      <c r="C109" s="32" t="s">
        <v>96</v>
      </c>
      <c r="D109" s="55">
        <v>6.5884056693505029</v>
      </c>
      <c r="E109" s="55">
        <v>6.5882019999999999</v>
      </c>
      <c r="F109" s="55">
        <v>0</v>
      </c>
      <c r="G109" s="55">
        <f t="shared" si="31"/>
        <v>2.0366935050297741E-4</v>
      </c>
      <c r="H109" s="55">
        <v>0</v>
      </c>
      <c r="I109" s="55">
        <f t="shared" si="32"/>
        <v>0</v>
      </c>
      <c r="J109" s="55">
        <v>0</v>
      </c>
      <c r="K109" s="55">
        <v>0</v>
      </c>
      <c r="L109" s="55">
        <v>0</v>
      </c>
      <c r="M109" s="55">
        <v>0</v>
      </c>
      <c r="N109" s="55">
        <v>0</v>
      </c>
      <c r="O109" s="55">
        <v>0</v>
      </c>
      <c r="P109" s="55">
        <v>0</v>
      </c>
      <c r="Q109" s="55">
        <v>0</v>
      </c>
      <c r="R109" s="55">
        <v>0</v>
      </c>
      <c r="S109" s="55">
        <f t="shared" si="28"/>
        <v>2.0366935050297741E-4</v>
      </c>
      <c r="T109" s="55">
        <f t="shared" si="29"/>
        <v>0</v>
      </c>
      <c r="U109" s="55">
        <v>0</v>
      </c>
      <c r="V109" s="52"/>
      <c r="W109" s="13"/>
    </row>
    <row r="110" spans="1:23" ht="31.5" x14ac:dyDescent="0.25">
      <c r="A110" s="32" t="s">
        <v>144</v>
      </c>
      <c r="B110" s="60" t="s">
        <v>169</v>
      </c>
      <c r="C110" s="32" t="s">
        <v>96</v>
      </c>
      <c r="D110" s="55">
        <v>5.704630825675399</v>
      </c>
      <c r="E110" s="55">
        <v>0.42623050000000001</v>
      </c>
      <c r="F110" s="55">
        <v>0</v>
      </c>
      <c r="G110" s="55">
        <f t="shared" si="31"/>
        <v>5.2784003256753991</v>
      </c>
      <c r="H110" s="55">
        <v>0</v>
      </c>
      <c r="I110" s="55">
        <f t="shared" si="32"/>
        <v>0</v>
      </c>
      <c r="J110" s="55">
        <v>0</v>
      </c>
      <c r="K110" s="55">
        <v>0</v>
      </c>
      <c r="L110" s="55">
        <v>0</v>
      </c>
      <c r="M110" s="55">
        <v>0</v>
      </c>
      <c r="N110" s="55">
        <v>0</v>
      </c>
      <c r="O110" s="55">
        <v>0</v>
      </c>
      <c r="P110" s="55">
        <v>0</v>
      </c>
      <c r="Q110" s="55">
        <v>0</v>
      </c>
      <c r="R110" s="55">
        <v>0</v>
      </c>
      <c r="S110" s="55">
        <f t="shared" si="28"/>
        <v>5.2784003256753991</v>
      </c>
      <c r="T110" s="55">
        <f t="shared" si="29"/>
        <v>0</v>
      </c>
      <c r="U110" s="55">
        <v>0</v>
      </c>
      <c r="V110" s="56"/>
      <c r="W110" s="13"/>
    </row>
    <row r="111" spans="1:23" ht="47.25" x14ac:dyDescent="0.25">
      <c r="A111" s="32" t="s">
        <v>144</v>
      </c>
      <c r="B111" s="60" t="s">
        <v>170</v>
      </c>
      <c r="C111" s="32" t="s">
        <v>96</v>
      </c>
      <c r="D111" s="55">
        <v>6.6082020000000012</v>
      </c>
      <c r="E111" s="55">
        <v>6.6082020000000004</v>
      </c>
      <c r="F111" s="55">
        <v>0</v>
      </c>
      <c r="G111" s="55">
        <f t="shared" si="31"/>
        <v>0</v>
      </c>
      <c r="H111" s="55">
        <v>0</v>
      </c>
      <c r="I111" s="55">
        <f t="shared" si="32"/>
        <v>0</v>
      </c>
      <c r="J111" s="55">
        <v>0</v>
      </c>
      <c r="K111" s="55">
        <v>0</v>
      </c>
      <c r="L111" s="55">
        <v>0</v>
      </c>
      <c r="M111" s="55">
        <v>0</v>
      </c>
      <c r="N111" s="55">
        <v>0</v>
      </c>
      <c r="O111" s="55">
        <v>0</v>
      </c>
      <c r="P111" s="55">
        <v>0</v>
      </c>
      <c r="Q111" s="55">
        <v>0</v>
      </c>
      <c r="R111" s="55">
        <v>0</v>
      </c>
      <c r="S111" s="55">
        <f t="shared" si="28"/>
        <v>0</v>
      </c>
      <c r="T111" s="55">
        <f t="shared" si="29"/>
        <v>0</v>
      </c>
      <c r="U111" s="55">
        <v>0</v>
      </c>
      <c r="V111" s="52"/>
      <c r="W111" s="13"/>
    </row>
    <row r="112" spans="1:23" ht="31.5" x14ac:dyDescent="0.25">
      <c r="A112" s="32" t="s">
        <v>144</v>
      </c>
      <c r="B112" s="60" t="s">
        <v>146</v>
      </c>
      <c r="C112" s="32" t="s">
        <v>96</v>
      </c>
      <c r="D112" s="55">
        <v>7.007263121666667</v>
      </c>
      <c r="E112" s="55">
        <v>4.6914016400000005</v>
      </c>
      <c r="F112" s="55">
        <v>0</v>
      </c>
      <c r="G112" s="55">
        <f t="shared" si="31"/>
        <v>2.3158614816666665</v>
      </c>
      <c r="H112" s="55">
        <v>0</v>
      </c>
      <c r="I112" s="55">
        <f t="shared" si="32"/>
        <v>0</v>
      </c>
      <c r="J112" s="55">
        <v>0</v>
      </c>
      <c r="K112" s="55">
        <v>0</v>
      </c>
      <c r="L112" s="55">
        <v>0</v>
      </c>
      <c r="M112" s="55">
        <v>0</v>
      </c>
      <c r="N112" s="55">
        <v>0</v>
      </c>
      <c r="O112" s="55">
        <v>0</v>
      </c>
      <c r="P112" s="55">
        <v>0</v>
      </c>
      <c r="Q112" s="55">
        <v>0</v>
      </c>
      <c r="R112" s="55">
        <v>0</v>
      </c>
      <c r="S112" s="55">
        <f t="shared" si="28"/>
        <v>2.3158614816666665</v>
      </c>
      <c r="T112" s="55">
        <f t="shared" si="29"/>
        <v>0</v>
      </c>
      <c r="U112" s="55">
        <v>0</v>
      </c>
      <c r="V112" s="52"/>
      <c r="W112" s="13"/>
    </row>
    <row r="113" spans="1:23" ht="51" x14ac:dyDescent="0.25">
      <c r="A113" s="32" t="s">
        <v>144</v>
      </c>
      <c r="B113" s="60" t="s">
        <v>147</v>
      </c>
      <c r="C113" s="32" t="s">
        <v>96</v>
      </c>
      <c r="D113" s="55">
        <v>67.22467649644463</v>
      </c>
      <c r="E113" s="55">
        <v>64.578425249999995</v>
      </c>
      <c r="F113" s="55">
        <v>0</v>
      </c>
      <c r="G113" s="55">
        <f t="shared" si="31"/>
        <v>2.6462512464446348</v>
      </c>
      <c r="H113" s="55">
        <v>0</v>
      </c>
      <c r="I113" s="55">
        <f t="shared" si="32"/>
        <v>8.7223740000000008E-2</v>
      </c>
      <c r="J113" s="55">
        <v>0</v>
      </c>
      <c r="K113" s="55">
        <v>5.0739560000000003E-2</v>
      </c>
      <c r="L113" s="55">
        <v>0</v>
      </c>
      <c r="M113" s="55">
        <v>3.6484180000000005E-2</v>
      </c>
      <c r="N113" s="55">
        <v>0</v>
      </c>
      <c r="O113" s="55">
        <v>0</v>
      </c>
      <c r="P113" s="55">
        <v>0</v>
      </c>
      <c r="Q113" s="55">
        <v>0</v>
      </c>
      <c r="R113" s="55">
        <v>0</v>
      </c>
      <c r="S113" s="55">
        <f t="shared" si="28"/>
        <v>2.5590275064446346</v>
      </c>
      <c r="T113" s="55">
        <f t="shared" ref="T113" si="33">H113-I113</f>
        <v>-8.7223740000000008E-2</v>
      </c>
      <c r="U113" s="55">
        <v>0</v>
      </c>
      <c r="V113" s="59" t="s">
        <v>151</v>
      </c>
      <c r="W113" s="13"/>
    </row>
    <row r="114" spans="1:23" ht="63" x14ac:dyDescent="0.25">
      <c r="A114" s="32" t="s">
        <v>144</v>
      </c>
      <c r="B114" s="60" t="s">
        <v>148</v>
      </c>
      <c r="C114" s="32" t="s">
        <v>96</v>
      </c>
      <c r="D114" s="55">
        <v>28.658870230000005</v>
      </c>
      <c r="E114" s="55">
        <v>28.658870230000002</v>
      </c>
      <c r="F114" s="55">
        <v>0</v>
      </c>
      <c r="G114" s="55">
        <f t="shared" si="31"/>
        <v>0</v>
      </c>
      <c r="H114" s="55">
        <v>0</v>
      </c>
      <c r="I114" s="55">
        <f t="shared" si="32"/>
        <v>0</v>
      </c>
      <c r="J114" s="55">
        <v>0</v>
      </c>
      <c r="K114" s="55">
        <v>0</v>
      </c>
      <c r="L114" s="55">
        <v>0</v>
      </c>
      <c r="M114" s="55">
        <v>0</v>
      </c>
      <c r="N114" s="55">
        <v>0</v>
      </c>
      <c r="O114" s="55">
        <v>0</v>
      </c>
      <c r="P114" s="55">
        <v>0</v>
      </c>
      <c r="Q114" s="55">
        <v>0</v>
      </c>
      <c r="R114" s="55">
        <v>0</v>
      </c>
      <c r="S114" s="55">
        <f t="shared" si="28"/>
        <v>0</v>
      </c>
      <c r="T114" s="55">
        <f t="shared" si="29"/>
        <v>0</v>
      </c>
      <c r="U114" s="55">
        <v>0</v>
      </c>
      <c r="V114" s="59"/>
      <c r="W114" s="13"/>
    </row>
    <row r="115" spans="1:23" ht="31.5" x14ac:dyDescent="0.25">
      <c r="A115" s="32" t="s">
        <v>144</v>
      </c>
      <c r="B115" s="61" t="s">
        <v>175</v>
      </c>
      <c r="C115" s="32" t="s">
        <v>96</v>
      </c>
      <c r="D115" s="55">
        <v>7.4533330000000009E-2</v>
      </c>
      <c r="E115" s="55">
        <v>7.4533330000000009E-2</v>
      </c>
      <c r="F115" s="55">
        <v>0</v>
      </c>
      <c r="G115" s="55">
        <f t="shared" si="31"/>
        <v>0</v>
      </c>
      <c r="H115" s="55">
        <v>0</v>
      </c>
      <c r="I115" s="55">
        <f t="shared" si="32"/>
        <v>0</v>
      </c>
      <c r="J115" s="55">
        <v>0</v>
      </c>
      <c r="K115" s="55">
        <v>0</v>
      </c>
      <c r="L115" s="55">
        <v>0</v>
      </c>
      <c r="M115" s="55">
        <v>0</v>
      </c>
      <c r="N115" s="55">
        <v>0</v>
      </c>
      <c r="O115" s="55">
        <v>0</v>
      </c>
      <c r="P115" s="55">
        <v>0</v>
      </c>
      <c r="Q115" s="55">
        <v>0</v>
      </c>
      <c r="R115" s="55">
        <v>0</v>
      </c>
      <c r="S115" s="55">
        <f t="shared" si="28"/>
        <v>0</v>
      </c>
      <c r="T115" s="55">
        <f t="shared" si="29"/>
        <v>0</v>
      </c>
      <c r="U115" s="55">
        <v>0</v>
      </c>
      <c r="V115" s="59"/>
      <c r="W115" s="13"/>
    </row>
    <row r="116" spans="1:23" x14ac:dyDescent="0.25">
      <c r="A116" s="32" t="s">
        <v>144</v>
      </c>
      <c r="B116" s="60" t="s">
        <v>149</v>
      </c>
      <c r="C116" s="32" t="s">
        <v>96</v>
      </c>
      <c r="D116" s="55">
        <v>9.5724999916666675</v>
      </c>
      <c r="E116" s="55">
        <v>21.525993779999997</v>
      </c>
      <c r="F116" s="55">
        <v>0</v>
      </c>
      <c r="G116" s="55">
        <f t="shared" si="31"/>
        <v>-11.953493788333329</v>
      </c>
      <c r="H116" s="55">
        <v>0</v>
      </c>
      <c r="I116" s="55">
        <f t="shared" si="32"/>
        <v>0</v>
      </c>
      <c r="J116" s="55">
        <v>0</v>
      </c>
      <c r="K116" s="55">
        <v>0</v>
      </c>
      <c r="L116" s="55">
        <v>0</v>
      </c>
      <c r="M116" s="55">
        <v>0</v>
      </c>
      <c r="N116" s="55">
        <v>0</v>
      </c>
      <c r="O116" s="55">
        <v>0</v>
      </c>
      <c r="P116" s="55">
        <v>0</v>
      </c>
      <c r="Q116" s="55">
        <v>0</v>
      </c>
      <c r="R116" s="55">
        <v>0</v>
      </c>
      <c r="S116" s="55">
        <f t="shared" si="28"/>
        <v>-11.953493788333329</v>
      </c>
      <c r="T116" s="55">
        <f t="shared" si="29"/>
        <v>0</v>
      </c>
      <c r="U116" s="55">
        <v>0</v>
      </c>
      <c r="V116" s="59"/>
      <c r="W116" s="13"/>
    </row>
    <row r="118" spans="1:23" x14ac:dyDescent="0.25"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</row>
    <row r="120" spans="1:23" x14ac:dyDescent="0.25">
      <c r="J120" s="8"/>
    </row>
  </sheetData>
  <autoFilter ref="A19:BM116"/>
  <mergeCells count="27">
    <mergeCell ref="J16:K17"/>
    <mergeCell ref="L16:M17"/>
    <mergeCell ref="N16:O17"/>
    <mergeCell ref="P16:Q17"/>
    <mergeCell ref="R16:R18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Артеменко Е.С. - Начальник отдела сводной отчетности</cp:lastModifiedBy>
  <dcterms:created xsi:type="dcterms:W3CDTF">2018-08-03T08:09:41Z</dcterms:created>
  <dcterms:modified xsi:type="dcterms:W3CDTF">2021-08-13T06:31:27Z</dcterms:modified>
</cp:coreProperties>
</file>