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19\3. Отчет за 2019 год\"/>
    </mc:Choice>
  </mc:AlternateContent>
  <bookViews>
    <workbookView xWindow="0" yWindow="0" windowWidth="28800" windowHeight="11100"/>
  </bookViews>
  <sheets>
    <sheet name="1Ф" sheetId="1" r:id="rId1"/>
  </sheets>
  <definedNames>
    <definedName name="_xlnm._FilterDatabase" localSheetId="0" hidden="1">'1Ф'!$A$19:$AC$98</definedName>
    <definedName name="Z_500C2F4F_1743_499A_A051_20565DBF52B2_.wvu.PrintArea" localSheetId="0" hidden="1">'1Ф'!$A$1:$AC$100</definedName>
    <definedName name="_xlnm.Print_Area" localSheetId="0">'1Ф'!$A$1:$AC$100</definedName>
  </definedNames>
  <calcPr calcId="162913"/>
</workbook>
</file>

<file path=xl/calcChain.xml><?xml version="1.0" encoding="utf-8"?>
<calcChain xmlns="http://schemas.openxmlformats.org/spreadsheetml/2006/main">
  <c r="G64" i="1" l="1"/>
  <c r="AB65" i="1"/>
  <c r="AA65" i="1"/>
  <c r="Z65" i="1"/>
  <c r="Y65" i="1"/>
  <c r="X65" i="1"/>
  <c r="W65" i="1"/>
  <c r="V65" i="1"/>
  <c r="U65" i="1"/>
  <c r="M65" i="1"/>
  <c r="H65" i="1"/>
  <c r="T65" i="1" s="1"/>
  <c r="G65" i="1"/>
  <c r="G56" i="1"/>
  <c r="S65" i="1" l="1"/>
  <c r="R65" i="1"/>
  <c r="H62" i="1" l="1"/>
  <c r="T62" i="1" s="1"/>
  <c r="M62" i="1"/>
  <c r="R62" i="1" s="1"/>
  <c r="U62" i="1"/>
  <c r="V62" i="1"/>
  <c r="W62" i="1"/>
  <c r="X62" i="1"/>
  <c r="Y62" i="1"/>
  <c r="Z62" i="1"/>
  <c r="AA62" i="1"/>
  <c r="AB62" i="1"/>
  <c r="S62" i="1" l="1"/>
  <c r="T23" i="1" l="1"/>
  <c r="T25" i="1"/>
  <c r="AB23" i="1"/>
  <c r="AB25" i="1"/>
  <c r="AB36" i="1"/>
  <c r="AB37" i="1"/>
  <c r="AB41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70" i="1"/>
  <c r="AB71" i="1"/>
  <c r="AB73" i="1"/>
  <c r="AB74" i="1"/>
  <c r="AB77" i="1"/>
  <c r="AB78" i="1"/>
  <c r="AB83" i="1"/>
  <c r="AB84" i="1"/>
  <c r="AB85" i="1"/>
  <c r="AB86" i="1"/>
  <c r="AB89" i="1"/>
  <c r="AB90" i="1"/>
  <c r="AB91" i="1"/>
  <c r="AB92" i="1"/>
  <c r="AB93" i="1"/>
  <c r="AB95" i="1"/>
  <c r="AB96" i="1"/>
  <c r="AB97" i="1"/>
  <c r="AB98" i="1"/>
  <c r="Z23" i="1"/>
  <c r="Z25" i="1"/>
  <c r="Z36" i="1"/>
  <c r="Z45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70" i="1"/>
  <c r="Z71" i="1"/>
  <c r="Z73" i="1"/>
  <c r="Z74" i="1"/>
  <c r="Z77" i="1"/>
  <c r="Z78" i="1"/>
  <c r="Z83" i="1"/>
  <c r="Z84" i="1"/>
  <c r="Z89" i="1"/>
  <c r="Z91" i="1"/>
  <c r="Z92" i="1"/>
  <c r="Z93" i="1"/>
  <c r="X23" i="1"/>
  <c r="X25" i="1"/>
  <c r="X30" i="1"/>
  <c r="X31" i="1"/>
  <c r="X36" i="1"/>
  <c r="X37" i="1"/>
  <c r="X41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70" i="1"/>
  <c r="X71" i="1"/>
  <c r="X73" i="1"/>
  <c r="X74" i="1"/>
  <c r="X77" i="1"/>
  <c r="X78" i="1"/>
  <c r="X83" i="1"/>
  <c r="X84" i="1"/>
  <c r="X85" i="1"/>
  <c r="X86" i="1"/>
  <c r="X89" i="1"/>
  <c r="X90" i="1"/>
  <c r="X91" i="1"/>
  <c r="X92" i="1"/>
  <c r="X93" i="1"/>
  <c r="X94" i="1"/>
  <c r="X95" i="1"/>
  <c r="X96" i="1"/>
  <c r="X97" i="1"/>
  <c r="X98" i="1"/>
  <c r="V23" i="1"/>
  <c r="V25" i="1"/>
  <c r="V30" i="1"/>
  <c r="V31" i="1"/>
  <c r="V36" i="1"/>
  <c r="V37" i="1"/>
  <c r="V41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70" i="1"/>
  <c r="V71" i="1"/>
  <c r="V73" i="1"/>
  <c r="V74" i="1"/>
  <c r="V77" i="1"/>
  <c r="V78" i="1"/>
  <c r="V83" i="1"/>
  <c r="V84" i="1"/>
  <c r="V85" i="1"/>
  <c r="V86" i="1"/>
  <c r="V89" i="1"/>
  <c r="V90" i="1"/>
  <c r="V91" i="1"/>
  <c r="V92" i="1"/>
  <c r="V93" i="1"/>
  <c r="V94" i="1"/>
  <c r="V95" i="1"/>
  <c r="V96" i="1"/>
  <c r="V97" i="1"/>
  <c r="V98" i="1"/>
  <c r="T70" i="1"/>
  <c r="T71" i="1"/>
  <c r="T73" i="1"/>
  <c r="T74" i="1"/>
  <c r="T77" i="1"/>
  <c r="T78" i="1"/>
  <c r="P88" i="1"/>
  <c r="Q88" i="1"/>
  <c r="Q87" i="1" s="1"/>
  <c r="Q82" i="1"/>
  <c r="Q76" i="1"/>
  <c r="P76" i="1"/>
  <c r="U30" i="1"/>
  <c r="W30" i="1"/>
  <c r="Y30" i="1"/>
  <c r="Z30" i="1" s="1"/>
  <c r="AA30" i="1"/>
  <c r="AB30" i="1" s="1"/>
  <c r="U31" i="1"/>
  <c r="W31" i="1"/>
  <c r="Y31" i="1"/>
  <c r="Z31" i="1" s="1"/>
  <c r="AA31" i="1"/>
  <c r="AB31" i="1" s="1"/>
  <c r="U36" i="1"/>
  <c r="W36" i="1"/>
  <c r="Y36" i="1"/>
  <c r="AA36" i="1"/>
  <c r="U37" i="1"/>
  <c r="W37" i="1"/>
  <c r="Y37" i="1"/>
  <c r="Z37" i="1" s="1"/>
  <c r="AA37" i="1"/>
  <c r="U41" i="1"/>
  <c r="W41" i="1"/>
  <c r="Y41" i="1"/>
  <c r="Z41" i="1" s="1"/>
  <c r="AA41" i="1"/>
  <c r="U43" i="1"/>
  <c r="W43" i="1"/>
  <c r="Y43" i="1"/>
  <c r="Z43" i="1" s="1"/>
  <c r="AA43" i="1"/>
  <c r="U44" i="1"/>
  <c r="W44" i="1"/>
  <c r="Y44" i="1"/>
  <c r="Z44" i="1" s="1"/>
  <c r="AA44" i="1"/>
  <c r="U45" i="1"/>
  <c r="W45" i="1"/>
  <c r="Y45" i="1"/>
  <c r="AA45" i="1"/>
  <c r="U46" i="1"/>
  <c r="W46" i="1"/>
  <c r="Y46" i="1"/>
  <c r="Z46" i="1" s="1"/>
  <c r="AA46" i="1"/>
  <c r="U47" i="1"/>
  <c r="W47" i="1"/>
  <c r="Y47" i="1"/>
  <c r="AA47" i="1"/>
  <c r="U48" i="1"/>
  <c r="W48" i="1"/>
  <c r="Y48" i="1"/>
  <c r="AA48" i="1"/>
  <c r="U49" i="1"/>
  <c r="W49" i="1"/>
  <c r="Y49" i="1"/>
  <c r="AA49" i="1"/>
  <c r="U50" i="1"/>
  <c r="W50" i="1"/>
  <c r="Y50" i="1"/>
  <c r="AA50" i="1"/>
  <c r="U51" i="1"/>
  <c r="W51" i="1"/>
  <c r="Y51" i="1"/>
  <c r="AA51" i="1"/>
  <c r="U52" i="1"/>
  <c r="W52" i="1"/>
  <c r="Y52" i="1"/>
  <c r="AA52" i="1"/>
  <c r="U53" i="1"/>
  <c r="W53" i="1"/>
  <c r="Y53" i="1"/>
  <c r="AA53" i="1"/>
  <c r="U54" i="1"/>
  <c r="W54" i="1"/>
  <c r="Y54" i="1"/>
  <c r="AA54" i="1"/>
  <c r="U55" i="1"/>
  <c r="W55" i="1"/>
  <c r="Y55" i="1"/>
  <c r="AA55" i="1"/>
  <c r="U56" i="1"/>
  <c r="W56" i="1"/>
  <c r="Y56" i="1"/>
  <c r="AA56" i="1"/>
  <c r="U57" i="1"/>
  <c r="W57" i="1"/>
  <c r="Y57" i="1"/>
  <c r="AA57" i="1"/>
  <c r="U58" i="1"/>
  <c r="W58" i="1"/>
  <c r="Y58" i="1"/>
  <c r="AA58" i="1"/>
  <c r="U59" i="1"/>
  <c r="W59" i="1"/>
  <c r="Y59" i="1"/>
  <c r="AA59" i="1"/>
  <c r="U60" i="1"/>
  <c r="W60" i="1"/>
  <c r="Y60" i="1"/>
  <c r="AA60" i="1"/>
  <c r="U61" i="1"/>
  <c r="W61" i="1"/>
  <c r="Y61" i="1"/>
  <c r="AA61" i="1"/>
  <c r="S70" i="1"/>
  <c r="U70" i="1"/>
  <c r="W70" i="1"/>
  <c r="Y70" i="1"/>
  <c r="AA70" i="1"/>
  <c r="S71" i="1"/>
  <c r="U71" i="1"/>
  <c r="W71" i="1"/>
  <c r="Y71" i="1"/>
  <c r="AA71" i="1"/>
  <c r="S73" i="1"/>
  <c r="U73" i="1"/>
  <c r="W73" i="1"/>
  <c r="Y73" i="1"/>
  <c r="AA73" i="1"/>
  <c r="S74" i="1"/>
  <c r="U74" i="1"/>
  <c r="W74" i="1"/>
  <c r="Y74" i="1"/>
  <c r="AA74" i="1"/>
  <c r="S77" i="1"/>
  <c r="U77" i="1"/>
  <c r="W77" i="1"/>
  <c r="Y77" i="1"/>
  <c r="AA77" i="1"/>
  <c r="S78" i="1"/>
  <c r="U78" i="1"/>
  <c r="W78" i="1"/>
  <c r="Y78" i="1"/>
  <c r="AA78" i="1"/>
  <c r="U83" i="1"/>
  <c r="W83" i="1"/>
  <c r="Y83" i="1"/>
  <c r="AA83" i="1"/>
  <c r="U84" i="1"/>
  <c r="W84" i="1"/>
  <c r="Y84" i="1"/>
  <c r="AA84" i="1"/>
  <c r="U85" i="1"/>
  <c r="W85" i="1"/>
  <c r="Y85" i="1"/>
  <c r="Z85" i="1" s="1"/>
  <c r="AA85" i="1"/>
  <c r="U86" i="1"/>
  <c r="W86" i="1"/>
  <c r="Y86" i="1"/>
  <c r="Z86" i="1" s="1"/>
  <c r="AA86" i="1"/>
  <c r="U89" i="1"/>
  <c r="W89" i="1"/>
  <c r="Y89" i="1"/>
  <c r="AA89" i="1"/>
  <c r="U90" i="1"/>
  <c r="W90" i="1"/>
  <c r="Y90" i="1"/>
  <c r="Z90" i="1" s="1"/>
  <c r="AA90" i="1"/>
  <c r="U91" i="1"/>
  <c r="W91" i="1"/>
  <c r="Y91" i="1"/>
  <c r="AA91" i="1"/>
  <c r="U92" i="1"/>
  <c r="W92" i="1"/>
  <c r="Y92" i="1"/>
  <c r="AA92" i="1"/>
  <c r="U93" i="1"/>
  <c r="W93" i="1"/>
  <c r="Y93" i="1"/>
  <c r="AA93" i="1"/>
  <c r="U94" i="1"/>
  <c r="W94" i="1"/>
  <c r="Y94" i="1"/>
  <c r="Z94" i="1" s="1"/>
  <c r="AA94" i="1"/>
  <c r="AB94" i="1" s="1"/>
  <c r="U95" i="1"/>
  <c r="W95" i="1"/>
  <c r="Y95" i="1"/>
  <c r="Z95" i="1" s="1"/>
  <c r="AA95" i="1"/>
  <c r="U96" i="1"/>
  <c r="W96" i="1"/>
  <c r="Y96" i="1"/>
  <c r="Z96" i="1" s="1"/>
  <c r="AA96" i="1"/>
  <c r="U97" i="1"/>
  <c r="W97" i="1"/>
  <c r="Y97" i="1"/>
  <c r="Z97" i="1" s="1"/>
  <c r="AA97" i="1"/>
  <c r="U98" i="1"/>
  <c r="W98" i="1"/>
  <c r="Y98" i="1"/>
  <c r="Z98" i="1" s="1"/>
  <c r="AA98" i="1"/>
  <c r="U88" i="1"/>
  <c r="R70" i="1"/>
  <c r="R71" i="1"/>
  <c r="R73" i="1"/>
  <c r="R74" i="1"/>
  <c r="R77" i="1"/>
  <c r="R78" i="1"/>
  <c r="U26" i="1" l="1"/>
  <c r="U87" i="1"/>
  <c r="Q79" i="1"/>
  <c r="Q81" i="1"/>
  <c r="Q80" i="1" s="1"/>
  <c r="Y76" i="1"/>
  <c r="U76" i="1"/>
  <c r="Q67" i="1"/>
  <c r="Y88" i="1"/>
  <c r="Y26" i="1" s="1"/>
  <c r="U67" i="1"/>
  <c r="U63" i="1"/>
  <c r="U42" i="1"/>
  <c r="U40" i="1"/>
  <c r="Y35" i="1"/>
  <c r="U35" i="1"/>
  <c r="Y29" i="1"/>
  <c r="U29" i="1"/>
  <c r="AA35" i="1"/>
  <c r="W35" i="1"/>
  <c r="W29" i="1"/>
  <c r="R76" i="1"/>
  <c r="AA88" i="1"/>
  <c r="W88" i="1"/>
  <c r="AA82" i="1"/>
  <c r="AA81" i="1" s="1"/>
  <c r="AA80" i="1" s="1"/>
  <c r="W82" i="1"/>
  <c r="W81" i="1" s="1"/>
  <c r="W80" i="1" s="1"/>
  <c r="AA76" i="1"/>
  <c r="W76" i="1"/>
  <c r="S76" i="1"/>
  <c r="AA40" i="1"/>
  <c r="W40" i="1"/>
  <c r="Y40" i="1"/>
  <c r="Y42" i="1"/>
  <c r="Y82" i="1"/>
  <c r="U82" i="1"/>
  <c r="U81" i="1" s="1"/>
  <c r="U80" i="1" s="1"/>
  <c r="AA63" i="1"/>
  <c r="W63" i="1"/>
  <c r="AA42" i="1"/>
  <c r="W42" i="1"/>
  <c r="AA29" i="1"/>
  <c r="W26" i="1" l="1"/>
  <c r="W87" i="1"/>
  <c r="AA26" i="1"/>
  <c r="AA87" i="1"/>
  <c r="Y24" i="1"/>
  <c r="W24" i="1"/>
  <c r="W79" i="1"/>
  <c r="AA24" i="1"/>
  <c r="AA79" i="1"/>
  <c r="U24" i="1"/>
  <c r="U79" i="1"/>
  <c r="Y63" i="1"/>
  <c r="W33" i="1"/>
  <c r="W28" i="1" s="1"/>
  <c r="W21" i="1" s="1"/>
  <c r="Y39" i="1"/>
  <c r="Y33" i="1"/>
  <c r="Y28" i="1" s="1"/>
  <c r="Y21" i="1" s="1"/>
  <c r="W39" i="1"/>
  <c r="W67" i="1"/>
  <c r="AA33" i="1"/>
  <c r="U33" i="1"/>
  <c r="U28" i="1" s="1"/>
  <c r="U21" i="1" s="1"/>
  <c r="U39" i="1"/>
  <c r="U38" i="1" s="1"/>
  <c r="U22" i="1" s="1"/>
  <c r="Y67" i="1"/>
  <c r="AA67" i="1"/>
  <c r="AA39" i="1"/>
  <c r="Y38" i="1" l="1"/>
  <c r="Y22" i="1" s="1"/>
  <c r="Y20" i="1" s="1"/>
  <c r="AA38" i="1"/>
  <c r="AA22" i="1" s="1"/>
  <c r="U20" i="1"/>
  <c r="W38" i="1"/>
  <c r="W22" i="1" s="1"/>
  <c r="W20" i="1" s="1"/>
  <c r="P82" i="1" l="1"/>
  <c r="I88" i="1"/>
  <c r="J88" i="1"/>
  <c r="K88" i="1"/>
  <c r="L88" i="1"/>
  <c r="N88" i="1"/>
  <c r="N87" i="1" s="1"/>
  <c r="O88" i="1"/>
  <c r="O87" i="1" s="1"/>
  <c r="O82" i="1"/>
  <c r="N82" i="1"/>
  <c r="O76" i="1"/>
  <c r="N76" i="1"/>
  <c r="Q63" i="1"/>
  <c r="P63" i="1"/>
  <c r="O63" i="1"/>
  <c r="N63" i="1"/>
  <c r="Q42" i="1"/>
  <c r="P42" i="1"/>
  <c r="O42" i="1"/>
  <c r="N42" i="1"/>
  <c r="P40" i="1"/>
  <c r="N40" i="1"/>
  <c r="O40" i="1"/>
  <c r="O39" i="1" s="1"/>
  <c r="N35" i="1"/>
  <c r="O35" i="1"/>
  <c r="N29" i="1"/>
  <c r="O29" i="1"/>
  <c r="Q40" i="1"/>
  <c r="Q35" i="1"/>
  <c r="P35" i="1"/>
  <c r="Q29" i="1"/>
  <c r="P29" i="1"/>
  <c r="Z88" i="1" l="1"/>
  <c r="K87" i="1"/>
  <c r="Z87" i="1" s="1"/>
  <c r="V88" i="1"/>
  <c r="I87" i="1"/>
  <c r="V87" i="1" s="1"/>
  <c r="X88" i="1"/>
  <c r="J87" i="1"/>
  <c r="X87" i="1" s="1"/>
  <c r="AB88" i="1"/>
  <c r="L87" i="1"/>
  <c r="AB87" i="1" s="1"/>
  <c r="N81" i="1"/>
  <c r="N80" i="1" s="1"/>
  <c r="N79" i="1"/>
  <c r="O79" i="1"/>
  <c r="O81" i="1"/>
  <c r="O80" i="1" s="1"/>
  <c r="N39" i="1"/>
  <c r="O33" i="1"/>
  <c r="N67" i="1"/>
  <c r="P67" i="1"/>
  <c r="N33" i="1"/>
  <c r="P33" i="1"/>
  <c r="P39" i="1"/>
  <c r="Q33" i="1"/>
  <c r="AA28" i="1" s="1"/>
  <c r="Q39" i="1"/>
  <c r="Q38" i="1" s="1"/>
  <c r="O67" i="1"/>
  <c r="O38" i="1" s="1"/>
  <c r="N38" i="1" l="1"/>
  <c r="N22" i="1" s="1"/>
  <c r="P38" i="1"/>
  <c r="P22" i="1" s="1"/>
  <c r="AA21" i="1"/>
  <c r="AA20" i="1" s="1"/>
  <c r="E82" i="1"/>
  <c r="E79" i="1" s="1"/>
  <c r="E40" i="1"/>
  <c r="Q28" i="1"/>
  <c r="Q21" i="1" s="1"/>
  <c r="P28" i="1"/>
  <c r="P21" i="1" s="1"/>
  <c r="O28" i="1"/>
  <c r="O21" i="1" s="1"/>
  <c r="Q26" i="1"/>
  <c r="P26" i="1"/>
  <c r="O26" i="1"/>
  <c r="Q24" i="1"/>
  <c r="P24" i="1"/>
  <c r="O24" i="1"/>
  <c r="Q22" i="1"/>
  <c r="O22" i="1"/>
  <c r="N28" i="1"/>
  <c r="N21" i="1" s="1"/>
  <c r="N26" i="1"/>
  <c r="N24" i="1"/>
  <c r="M98" i="1"/>
  <c r="H98" i="1"/>
  <c r="M97" i="1"/>
  <c r="H97" i="1"/>
  <c r="M96" i="1"/>
  <c r="H96" i="1"/>
  <c r="M95" i="1"/>
  <c r="H95" i="1"/>
  <c r="M94" i="1"/>
  <c r="H94" i="1"/>
  <c r="M93" i="1"/>
  <c r="H93" i="1"/>
  <c r="T93" i="1" s="1"/>
  <c r="M92" i="1"/>
  <c r="H92" i="1"/>
  <c r="T92" i="1" s="1"/>
  <c r="M91" i="1"/>
  <c r="H91" i="1"/>
  <c r="T91" i="1" s="1"/>
  <c r="M90" i="1"/>
  <c r="H90" i="1"/>
  <c r="M89" i="1"/>
  <c r="H89" i="1"/>
  <c r="L82" i="1"/>
  <c r="K82" i="1"/>
  <c r="J82" i="1"/>
  <c r="I82" i="1"/>
  <c r="M86" i="1"/>
  <c r="H86" i="1"/>
  <c r="M85" i="1"/>
  <c r="H85" i="1"/>
  <c r="M84" i="1"/>
  <c r="H84" i="1"/>
  <c r="T84" i="1" s="1"/>
  <c r="M83" i="1"/>
  <c r="H83" i="1"/>
  <c r="M76" i="1"/>
  <c r="L76" i="1"/>
  <c r="AB76" i="1" s="1"/>
  <c r="K76" i="1"/>
  <c r="Z76" i="1" s="1"/>
  <c r="J76" i="1"/>
  <c r="X76" i="1" s="1"/>
  <c r="I76" i="1"/>
  <c r="V76" i="1" s="1"/>
  <c r="H76" i="1"/>
  <c r="T76" i="1" s="1"/>
  <c r="AB75" i="1"/>
  <c r="Z75" i="1"/>
  <c r="X75" i="1"/>
  <c r="V75" i="1"/>
  <c r="AB69" i="1"/>
  <c r="Z69" i="1"/>
  <c r="X69" i="1"/>
  <c r="V69" i="1"/>
  <c r="X68" i="1"/>
  <c r="M61" i="1"/>
  <c r="H61" i="1"/>
  <c r="T61" i="1" s="1"/>
  <c r="M60" i="1"/>
  <c r="H60" i="1"/>
  <c r="T60" i="1" s="1"/>
  <c r="M59" i="1"/>
  <c r="H59" i="1"/>
  <c r="T59" i="1" s="1"/>
  <c r="M58" i="1"/>
  <c r="H58" i="1"/>
  <c r="T58" i="1" s="1"/>
  <c r="M57" i="1"/>
  <c r="H57" i="1"/>
  <c r="T57" i="1" s="1"/>
  <c r="M56" i="1"/>
  <c r="H56" i="1"/>
  <c r="T56" i="1" s="1"/>
  <c r="M55" i="1"/>
  <c r="H55" i="1"/>
  <c r="T55" i="1" s="1"/>
  <c r="M54" i="1"/>
  <c r="H54" i="1"/>
  <c r="T54" i="1" s="1"/>
  <c r="M53" i="1"/>
  <c r="H53" i="1"/>
  <c r="T53" i="1" s="1"/>
  <c r="M52" i="1"/>
  <c r="H52" i="1"/>
  <c r="T52" i="1" s="1"/>
  <c r="M51" i="1"/>
  <c r="H51" i="1"/>
  <c r="T51" i="1" s="1"/>
  <c r="M50" i="1"/>
  <c r="H50" i="1"/>
  <c r="T50" i="1" s="1"/>
  <c r="M49" i="1"/>
  <c r="H49" i="1"/>
  <c r="T49" i="1" s="1"/>
  <c r="M48" i="1"/>
  <c r="H48" i="1"/>
  <c r="T48" i="1" s="1"/>
  <c r="M47" i="1"/>
  <c r="H47" i="1"/>
  <c r="T47" i="1" s="1"/>
  <c r="M46" i="1"/>
  <c r="H46" i="1"/>
  <c r="M45" i="1"/>
  <c r="H45" i="1"/>
  <c r="T45" i="1" s="1"/>
  <c r="M44" i="1"/>
  <c r="H44" i="1"/>
  <c r="M43" i="1"/>
  <c r="H43" i="1"/>
  <c r="L42" i="1"/>
  <c r="K42" i="1"/>
  <c r="J42" i="1"/>
  <c r="I42" i="1"/>
  <c r="M41" i="1"/>
  <c r="R41" i="1" s="1"/>
  <c r="H41" i="1"/>
  <c r="M37" i="1"/>
  <c r="R37" i="1" s="1"/>
  <c r="H37" i="1"/>
  <c r="M36" i="1"/>
  <c r="R36" i="1" s="1"/>
  <c r="H36" i="1"/>
  <c r="T36" i="1" s="1"/>
  <c r="L35" i="1"/>
  <c r="AB35" i="1" s="1"/>
  <c r="K35" i="1"/>
  <c r="Z35" i="1" s="1"/>
  <c r="J35" i="1"/>
  <c r="X35" i="1" s="1"/>
  <c r="I35" i="1"/>
  <c r="V35" i="1" s="1"/>
  <c r="AB34" i="1"/>
  <c r="X34" i="1"/>
  <c r="V32" i="1"/>
  <c r="L26" i="1"/>
  <c r="AB26" i="1" s="1"/>
  <c r="K26" i="1"/>
  <c r="Z26" i="1" s="1"/>
  <c r="J26" i="1"/>
  <c r="X26" i="1" s="1"/>
  <c r="I26" i="1"/>
  <c r="V26" i="1" s="1"/>
  <c r="V82" i="1" l="1"/>
  <c r="I79" i="1"/>
  <c r="V79" i="1" s="1"/>
  <c r="I81" i="1"/>
  <c r="AB82" i="1"/>
  <c r="L81" i="1"/>
  <c r="L79" i="1"/>
  <c r="AB79" i="1" s="1"/>
  <c r="X82" i="1"/>
  <c r="J81" i="1"/>
  <c r="J79" i="1"/>
  <c r="X79" i="1" s="1"/>
  <c r="Z82" i="1"/>
  <c r="K81" i="1"/>
  <c r="K79" i="1"/>
  <c r="Z79" i="1" s="1"/>
  <c r="I24" i="1"/>
  <c r="V24" i="1" s="1"/>
  <c r="M35" i="1"/>
  <c r="H42" i="1"/>
  <c r="L67" i="1"/>
  <c r="AB67" i="1" s="1"/>
  <c r="M67" i="1"/>
  <c r="M42" i="1"/>
  <c r="I67" i="1"/>
  <c r="V67" i="1" s="1"/>
  <c r="J67" i="1"/>
  <c r="X67" i="1" s="1"/>
  <c r="H67" i="1"/>
  <c r="K24" i="1"/>
  <c r="Z24" i="1" s="1"/>
  <c r="K67" i="1"/>
  <c r="Z67" i="1" s="1"/>
  <c r="J24" i="1"/>
  <c r="X24" i="1" s="1"/>
  <c r="L24" i="1"/>
  <c r="AB24" i="1" s="1"/>
  <c r="H35" i="1"/>
  <c r="L33" i="1"/>
  <c r="AB33" i="1" s="1"/>
  <c r="I29" i="1"/>
  <c r="H29" i="1"/>
  <c r="J29" i="1"/>
  <c r="X29" i="1" s="1"/>
  <c r="X32" i="1"/>
  <c r="S37" i="1"/>
  <c r="M40" i="1"/>
  <c r="S41" i="1"/>
  <c r="T41" i="1" s="1"/>
  <c r="J40" i="1"/>
  <c r="X40" i="1" s="1"/>
  <c r="X42" i="1"/>
  <c r="L40" i="1"/>
  <c r="AB40" i="1" s="1"/>
  <c r="AB42" i="1"/>
  <c r="V66" i="1"/>
  <c r="Z66" i="1"/>
  <c r="T66" i="1"/>
  <c r="T75" i="1"/>
  <c r="M82" i="1"/>
  <c r="S83" i="1"/>
  <c r="R83" i="1"/>
  <c r="S84" i="1"/>
  <c r="R84" i="1"/>
  <c r="S85" i="1"/>
  <c r="R85" i="1"/>
  <c r="S86" i="1"/>
  <c r="T86" i="1" s="1"/>
  <c r="R86" i="1"/>
  <c r="H88" i="1"/>
  <c r="T89" i="1"/>
  <c r="L29" i="1"/>
  <c r="AB29" i="1" s="1"/>
  <c r="AB32" i="1"/>
  <c r="M33" i="1"/>
  <c r="S36" i="1"/>
  <c r="K29" i="1"/>
  <c r="Z29" i="1" s="1"/>
  <c r="Z32" i="1"/>
  <c r="J33" i="1"/>
  <c r="X33" i="1" s="1"/>
  <c r="I33" i="1"/>
  <c r="V33" i="1" s="1"/>
  <c r="K33" i="1"/>
  <c r="Z33" i="1" s="1"/>
  <c r="Z34" i="1"/>
  <c r="T37" i="1"/>
  <c r="I40" i="1"/>
  <c r="V42" i="1"/>
  <c r="K40" i="1"/>
  <c r="Z42" i="1"/>
  <c r="S43" i="1"/>
  <c r="R43" i="1"/>
  <c r="S44" i="1"/>
  <c r="T44" i="1" s="1"/>
  <c r="R44" i="1"/>
  <c r="S45" i="1"/>
  <c r="R45" i="1"/>
  <c r="S46" i="1"/>
  <c r="T46" i="1" s="1"/>
  <c r="R46" i="1"/>
  <c r="S47" i="1"/>
  <c r="R47" i="1"/>
  <c r="S48" i="1"/>
  <c r="R48" i="1"/>
  <c r="S49" i="1"/>
  <c r="R49" i="1"/>
  <c r="S50" i="1"/>
  <c r="R50" i="1"/>
  <c r="S51" i="1"/>
  <c r="R51" i="1"/>
  <c r="S52" i="1"/>
  <c r="R52" i="1"/>
  <c r="S53" i="1"/>
  <c r="R53" i="1"/>
  <c r="S54" i="1"/>
  <c r="R54" i="1"/>
  <c r="S55" i="1"/>
  <c r="R55" i="1"/>
  <c r="S56" i="1"/>
  <c r="R56" i="1"/>
  <c r="S57" i="1"/>
  <c r="R57" i="1"/>
  <c r="S58" i="1"/>
  <c r="R58" i="1"/>
  <c r="S59" i="1"/>
  <c r="R59" i="1"/>
  <c r="S60" i="1"/>
  <c r="R60" i="1"/>
  <c r="S61" i="1"/>
  <c r="R61" i="1"/>
  <c r="X66" i="1"/>
  <c r="AB66" i="1"/>
  <c r="H82" i="1"/>
  <c r="T83" i="1"/>
  <c r="T85" i="1"/>
  <c r="M88" i="1"/>
  <c r="M26" i="1" s="1"/>
  <c r="S89" i="1"/>
  <c r="R89" i="1"/>
  <c r="S90" i="1"/>
  <c r="T90" i="1" s="1"/>
  <c r="R90" i="1"/>
  <c r="S91" i="1"/>
  <c r="R91" i="1"/>
  <c r="S92" i="1"/>
  <c r="R92" i="1"/>
  <c r="S93" i="1"/>
  <c r="R93" i="1"/>
  <c r="S94" i="1"/>
  <c r="T94" i="1" s="1"/>
  <c r="R94" i="1"/>
  <c r="S95" i="1"/>
  <c r="T95" i="1" s="1"/>
  <c r="R95" i="1"/>
  <c r="S96" i="1"/>
  <c r="T96" i="1" s="1"/>
  <c r="R96" i="1"/>
  <c r="S97" i="1"/>
  <c r="T97" i="1" s="1"/>
  <c r="R97" i="1"/>
  <c r="S98" i="1"/>
  <c r="T98" i="1" s="1"/>
  <c r="R98" i="1"/>
  <c r="S31" i="1"/>
  <c r="T31" i="1" s="1"/>
  <c r="R31" i="1"/>
  <c r="S30" i="1"/>
  <c r="R30" i="1"/>
  <c r="M63" i="1"/>
  <c r="M29" i="1"/>
  <c r="O20" i="1"/>
  <c r="Q20" i="1"/>
  <c r="P20" i="1"/>
  <c r="N20" i="1"/>
  <c r="J39" i="1"/>
  <c r="H40" i="1"/>
  <c r="H39" i="1" s="1"/>
  <c r="H26" i="1" l="1"/>
  <c r="H87" i="1"/>
  <c r="T87" i="1" s="1"/>
  <c r="X81" i="1"/>
  <c r="J80" i="1"/>
  <c r="X80" i="1" s="1"/>
  <c r="Z81" i="1"/>
  <c r="K80" i="1"/>
  <c r="Z80" i="1" s="1"/>
  <c r="V81" i="1"/>
  <c r="I80" i="1"/>
  <c r="V80" i="1" s="1"/>
  <c r="AB81" i="1"/>
  <c r="L80" i="1"/>
  <c r="AB80" i="1" s="1"/>
  <c r="M24" i="1"/>
  <c r="H79" i="1"/>
  <c r="T79" i="1" s="1"/>
  <c r="H81" i="1"/>
  <c r="K28" i="1"/>
  <c r="K21" i="1" s="1"/>
  <c r="Z21" i="1" s="1"/>
  <c r="M39" i="1"/>
  <c r="M38" i="1" s="1"/>
  <c r="M22" i="1" s="1"/>
  <c r="L28" i="1"/>
  <c r="AB28" i="1" s="1"/>
  <c r="V29" i="1"/>
  <c r="I28" i="1"/>
  <c r="V28" i="1" s="1"/>
  <c r="L39" i="1"/>
  <c r="AB39" i="1" s="1"/>
  <c r="J28" i="1"/>
  <c r="X28" i="1" s="1"/>
  <c r="H63" i="1"/>
  <c r="H38" i="1" s="1"/>
  <c r="H22" i="1" s="1"/>
  <c r="X39" i="1"/>
  <c r="Z28" i="1"/>
  <c r="S88" i="1"/>
  <c r="H24" i="1"/>
  <c r="S63" i="1"/>
  <c r="S42" i="1"/>
  <c r="T42" i="1" s="1"/>
  <c r="K39" i="1"/>
  <c r="Z40" i="1"/>
  <c r="I39" i="1"/>
  <c r="V40" i="1"/>
  <c r="H33" i="1"/>
  <c r="S35" i="1"/>
  <c r="T34" i="1"/>
  <c r="R29" i="1"/>
  <c r="S82" i="1"/>
  <c r="S40" i="1"/>
  <c r="I21" i="1"/>
  <c r="L63" i="1"/>
  <c r="AB63" i="1" s="1"/>
  <c r="AB64" i="1"/>
  <c r="J63" i="1"/>
  <c r="X63" i="1" s="1"/>
  <c r="X64" i="1"/>
  <c r="R63" i="1"/>
  <c r="R42" i="1"/>
  <c r="R35" i="1"/>
  <c r="R82" i="1"/>
  <c r="T69" i="1"/>
  <c r="K63" i="1"/>
  <c r="Z63" i="1" s="1"/>
  <c r="Z64" i="1"/>
  <c r="I63" i="1"/>
  <c r="V63" i="1" s="1"/>
  <c r="V64" i="1"/>
  <c r="T43" i="1"/>
  <c r="R40" i="1"/>
  <c r="T30" i="1"/>
  <c r="M28" i="1"/>
  <c r="M21" i="1" s="1"/>
  <c r="T81" i="1" l="1"/>
  <c r="T80" i="1"/>
  <c r="S24" i="1"/>
  <c r="R24" i="1"/>
  <c r="L21" i="1"/>
  <c r="AB21" i="1" s="1"/>
  <c r="R39" i="1"/>
  <c r="S39" i="1"/>
  <c r="T39" i="1" s="1"/>
  <c r="J21" i="1"/>
  <c r="X21" i="1" s="1"/>
  <c r="R67" i="1"/>
  <c r="J38" i="1"/>
  <c r="S29" i="1"/>
  <c r="T29" i="1" s="1"/>
  <c r="S67" i="1"/>
  <c r="T67" i="1" s="1"/>
  <c r="R33" i="1"/>
  <c r="R28" i="1" s="1"/>
  <c r="R21" i="1" s="1"/>
  <c r="T24" i="1"/>
  <c r="S26" i="1"/>
  <c r="T26" i="1" s="1"/>
  <c r="T88" i="1"/>
  <c r="T40" i="1"/>
  <c r="T64" i="1"/>
  <c r="V21" i="1"/>
  <c r="L38" i="1"/>
  <c r="S33" i="1"/>
  <c r="T35" i="1"/>
  <c r="T33" i="1"/>
  <c r="H28" i="1"/>
  <c r="H21" i="1" s="1"/>
  <c r="H20" i="1" s="1"/>
  <c r="I38" i="1"/>
  <c r="V39" i="1"/>
  <c r="Z39" i="1"/>
  <c r="K38" i="1"/>
  <c r="T82" i="1"/>
  <c r="T63" i="1"/>
  <c r="M20" i="1"/>
  <c r="E28" i="1"/>
  <c r="E21" i="1" s="1"/>
  <c r="E26" i="1"/>
  <c r="E24" i="1"/>
  <c r="E22" i="1"/>
  <c r="F88" i="1"/>
  <c r="F82" i="1" s="1"/>
  <c r="G76" i="1"/>
  <c r="F76" i="1"/>
  <c r="G67" i="1"/>
  <c r="G63" i="1"/>
  <c r="F63" i="1"/>
  <c r="G42" i="1"/>
  <c r="G40" i="1" s="1"/>
  <c r="G39" i="1" s="1"/>
  <c r="F42" i="1"/>
  <c r="F40" i="1" s="1"/>
  <c r="F39" i="1" s="1"/>
  <c r="G35" i="1"/>
  <c r="F35" i="1"/>
  <c r="G29" i="1"/>
  <c r="F29" i="1"/>
  <c r="D76" i="1"/>
  <c r="D42" i="1"/>
  <c r="D40" i="1" s="1"/>
  <c r="D39" i="1" s="1"/>
  <c r="D35" i="1"/>
  <c r="D29" i="1"/>
  <c r="F24" i="1" l="1"/>
  <c r="F81" i="1"/>
  <c r="F80" i="1" s="1"/>
  <c r="F79" i="1"/>
  <c r="R38" i="1"/>
  <c r="R22" i="1" s="1"/>
  <c r="S28" i="1"/>
  <c r="S21" i="1" s="1"/>
  <c r="F67" i="1"/>
  <c r="F38" i="1" s="1"/>
  <c r="F22" i="1" s="1"/>
  <c r="G33" i="1"/>
  <c r="G28" i="1" s="1"/>
  <c r="G21" i="1" s="1"/>
  <c r="D88" i="1"/>
  <c r="D26" i="1" s="1"/>
  <c r="S38" i="1"/>
  <c r="K22" i="1"/>
  <c r="Z38" i="1"/>
  <c r="L22" i="1"/>
  <c r="AB38" i="1"/>
  <c r="J22" i="1"/>
  <c r="X38" i="1"/>
  <c r="I22" i="1"/>
  <c r="V38" i="1"/>
  <c r="T28" i="1"/>
  <c r="F33" i="1"/>
  <c r="F28" i="1" s="1"/>
  <c r="F21" i="1" s="1"/>
  <c r="E20" i="1"/>
  <c r="F26" i="1"/>
  <c r="D28" i="1"/>
  <c r="D21" i="1" s="1"/>
  <c r="D67" i="1"/>
  <c r="D82" i="1"/>
  <c r="G38" i="1"/>
  <c r="G22" i="1" s="1"/>
  <c r="D24" i="1" l="1"/>
  <c r="F20" i="1"/>
  <c r="R88" i="1"/>
  <c r="R26" i="1" s="1"/>
  <c r="R20" i="1" s="1"/>
  <c r="G88" i="1"/>
  <c r="S22" i="1"/>
  <c r="T22" i="1" s="1"/>
  <c r="T38" i="1"/>
  <c r="V22" i="1"/>
  <c r="I20" i="1"/>
  <c r="V20" i="1" s="1"/>
  <c r="J20" i="1"/>
  <c r="X20" i="1" s="1"/>
  <c r="X22" i="1"/>
  <c r="L20" i="1"/>
  <c r="AB20" i="1" s="1"/>
  <c r="AB22" i="1"/>
  <c r="K20" i="1"/>
  <c r="Z20" i="1" s="1"/>
  <c r="Z22" i="1"/>
  <c r="T21" i="1"/>
  <c r="D63" i="1"/>
  <c r="D38" i="1" s="1"/>
  <c r="D22" i="1" l="1"/>
  <c r="D20" i="1" s="1"/>
  <c r="G82" i="1"/>
  <c r="G26" i="1"/>
  <c r="S20" i="1"/>
  <c r="T20" i="1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B19" i="1"/>
  <c r="C19" i="1" s="1"/>
  <c r="D19" i="1" s="1"/>
  <c r="G24" i="1" l="1"/>
  <c r="G20" i="1" s="1"/>
</calcChain>
</file>

<file path=xl/sharedStrings.xml><?xml version="1.0" encoding="utf-8"?>
<sst xmlns="http://schemas.openxmlformats.org/spreadsheetml/2006/main" count="317" uniqueCount="157">
  <si>
    <t>Приложение  № 1</t>
  </si>
  <si>
    <t>к приказу Минэнерго России</t>
  </si>
  <si>
    <t>от « 25 »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</si>
  <si>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</si>
  <si>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</si>
  <si>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</si>
  <si>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</si>
  <si>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</si>
  <si>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</si>
  <si>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</si>
  <si>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</si>
  <si>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</si>
  <si>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</si>
  <si>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</si>
  <si>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</si>
  <si>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</si>
  <si>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</si>
  <si>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</si>
  <si>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</si>
  <si>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</si>
  <si>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 (с НДС)</t>
  </si>
  <si>
    <t>%</t>
  </si>
  <si>
    <t>ВСЕГО по инвестиционной программе,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</si>
  <si>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</si>
  <si>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</si>
  <si>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</si>
  <si>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</si>
  <si>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</si>
  <si>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</si>
  <si>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</si>
  <si>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</si>
  <si>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</si>
  <si>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</si>
  <si>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</si>
  <si>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</si>
  <si>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</si>
  <si>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</si>
  <si>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</si>
  <si>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</si>
  <si>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</si>
  <si>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</si>
  <si>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</si>
  <si>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</si>
  <si>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</si>
  <si>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</si>
  <si>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</si>
  <si>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</si>
  <si>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</si>
  <si>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</si>
  <si>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</si>
  <si>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</si>
  <si>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</si>
  <si>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</si>
  <si>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</si>
  <si>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</si>
  <si>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</si>
  <si>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</si>
  <si>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</si>
  <si>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</si>
  <si>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</si>
  <si>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</si>
  <si>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</si>
  <si>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</si>
  <si>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</si>
  <si>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</si>
  <si>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</si>
  <si>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</si>
  <si>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</si>
  <si>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</si>
  <si>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</si>
  <si>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</si>
  <si>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</si>
  <si>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</si>
  <si>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</si>
  <si>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</si>
  <si>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</si>
  <si>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</si>
  <si>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</si>
  <si>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</si>
  <si>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</si>
  <si>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</si>
  <si>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</si>
  <si>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</si>
  <si>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</si>
  <si>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</si>
  <si>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</si>
  <si>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</si>
  <si>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</si>
  <si>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</si>
  <si>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</si>
  <si>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</si>
  <si>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</si>
  <si>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</si>
  <si>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</si>
  <si>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</si>
  <si>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</si>
  <si>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</si>
  <si>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</si>
  <si>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</si>
  <si>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</si>
  <si>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за год 2019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</si>
  <si>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"Электромагистраль"</t>
    </r>
  </si>
  <si>
    <t>Год раскрытия информации: 2019 год</t>
  </si>
  <si>
    <t xml:space="preserve">Фактический объем финансирования капитальных вложений на 01.01.2019 года, млн. рублей 
(с НДС) </t>
  </si>
  <si>
    <t xml:space="preserve">Остаток финансирования капитальных вложений 
на 01.01.2019 года в прогнозных ценах соответствующих лет, млн. рублей (с НДС) </t>
  </si>
  <si>
    <t>Финансирование капитальных вложений 2019 года, млн. рублей (с НДС)</t>
  </si>
  <si>
    <t xml:space="preserve">Остаток финансирования капитальных вложений 
на 01.01.2020 в прогнозных ценах соответствующих лет, млн. рублей 
(с НДС) </t>
  </si>
  <si>
    <t>Отклонение от плана финансирования капитальных вложений 2019 года</t>
  </si>
  <si>
    <t>Замена промежуточной опоры №139/5 ВЛ 220 кВ Заря - Правобережная (236), Новосибирская ТЭЦ-3 - Отрадная (237) на анкерно-угловую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</si>
  <si>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</si>
  <si>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</si>
  <si>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</si>
  <si>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</si>
  <si>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</si>
  <si>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</si>
  <si>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</si>
  <si>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</si>
  <si>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</si>
  <si>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</si>
  <si>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</si>
  <si>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</si>
  <si>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</si>
  <si>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</si>
  <si>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</si>
  <si>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Замена воздушного выключателя ВВБ 220 кВ (ОВ-220) на ПС 220 кВ Урожай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</si>
  <si>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</si>
  <si>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Техническое перевооружение защит ЗРУ-10 кВ на ПС 220 кВ Правобережная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</si>
  <si>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</si>
  <si>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</si>
  <si>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</si>
  <si>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</si>
  <si>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Исполнение обязательств по ДТП</t>
  </si>
  <si>
    <t>Строительство основного канала связи (ВОЛС) от ПС 220 кВ Южная до существующих узлов связи протяженностью 3,9 км по трассе</t>
  </si>
  <si>
    <t>Организация ЦОД АО "Электромагистраль"</t>
  </si>
  <si>
    <t xml:space="preserve">Организация обеспечения АО "Электромагистраль" услугами связи 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</si>
  <si>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</si>
  <si>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</si>
  <si>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</si>
  <si>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Тулинская</t>
  </si>
  <si>
    <t>Реконструкция ограждения на ПС 220 кВ Татарская</t>
  </si>
  <si>
    <t xml:space="preserve">Реконструкция сети освещения территории ПС 220 кВ Урожай 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</si>
  <si>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</si>
  <si>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</si>
  <si>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Затраты на персонал, осуществляющий инвестиционную деятельность в обществе</t>
  </si>
  <si>
    <t>Приобретение ОС</t>
  </si>
  <si>
    <t>Техническое перевооружение теплотрассы от ТК 401 через ТК 401-1 до наружной стены здания, расположенного по адресу ул. Советская, 3а</t>
  </si>
  <si>
    <t>Реконструкция ВЛ-220 кВ №246 Омская ТЭЦ-4 - Татарск в части установки дополнительных опор для создания габарита ВЛ-220 кВ</t>
  </si>
  <si>
    <t>Необходимость организации условий для обеспечения самостоятельной деятельности.</t>
  </si>
  <si>
    <t xml:space="preserve">Исполнение мероприятий в соответствии с согласованной Системным Оператором АО "СО ЕЭС" Программой модернизации и расширеня системы сбора и передачи информации на подстанциях АО "Электромагистраль" 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</si>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</sst>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7" fillId="0" borderId="0"/>
    <xf numFmtId="0" fontId="3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5" applyNumberFormat="0" applyAlignment="0" applyProtection="0"/>
    <xf numFmtId="0" fontId="15" fillId="21" borderId="6" applyNumberFormat="0" applyAlignment="0" applyProtection="0"/>
    <xf numFmtId="0" fontId="16" fillId="21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2" borderId="11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26" fillId="0" borderId="0"/>
    <xf numFmtId="0" fontId="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4" borderId="12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5" borderId="0" applyNumberFormat="0" applyBorder="0" applyAlignment="0" applyProtection="0"/>
  </cellStyleXfs>
  <cellXfs count="79">
    <xf numFmtId="0" fontId="0" fillId="0" borderId="0" xfId="0"/>
    <xf numFmtId="0" fontId="3" fillId="0" borderId="0" xfId="2" applyFont="1"/>
    <xf numFmtId="0" fontId="4" fillId="0" borderId="0" xfId="2" applyFont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3" fillId="0" borderId="0" xfId="2" applyFont="1" applyBorder="1"/>
    <xf numFmtId="0" fontId="5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8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3" fillId="0" borderId="0" xfId="4" applyFont="1" applyFill="1" applyAlignment="1">
      <alignment vertical="center" wrapText="1"/>
    </xf>
    <xf numFmtId="49" fontId="33" fillId="25" borderId="2" xfId="3" applyNumberFormat="1" applyFont="1" applyFill="1" applyBorder="1" applyAlignment="1">
      <alignment horizontal="center" vertical="center"/>
    </xf>
    <xf numFmtId="0" fontId="33" fillId="25" borderId="2" xfId="3" applyFont="1" applyFill="1" applyBorder="1" applyAlignment="1">
      <alignment horizontal="left" vertical="center" wrapText="1"/>
    </xf>
    <xf numFmtId="0" fontId="33" fillId="25" borderId="2" xfId="2" applyFont="1" applyFill="1" applyBorder="1" applyAlignment="1">
      <alignment horizontal="center" vertical="center"/>
    </xf>
    <xf numFmtId="49" fontId="33" fillId="26" borderId="2" xfId="3" applyNumberFormat="1" applyFont="1" applyFill="1" applyBorder="1" applyAlignment="1">
      <alignment horizontal="center" vertical="center"/>
    </xf>
    <xf numFmtId="0" fontId="33" fillId="26" borderId="2" xfId="3" applyFont="1" applyFill="1" applyBorder="1" applyAlignment="1">
      <alignment horizontal="left" vertical="center" wrapText="1"/>
    </xf>
    <xf numFmtId="0" fontId="33" fillId="26" borderId="2" xfId="2" applyFont="1" applyFill="1" applyBorder="1" applyAlignment="1">
      <alignment horizontal="center" vertical="center"/>
    </xf>
    <xf numFmtId="49" fontId="33" fillId="27" borderId="2" xfId="3" applyNumberFormat="1" applyFont="1" applyFill="1" applyBorder="1" applyAlignment="1">
      <alignment horizontal="center" vertical="center"/>
    </xf>
    <xf numFmtId="0" fontId="33" fillId="27" borderId="2" xfId="3" applyFont="1" applyFill="1" applyBorder="1" applyAlignment="1">
      <alignment horizontal="left" vertical="center" wrapText="1"/>
    </xf>
    <xf numFmtId="0" fontId="33" fillId="27" borderId="2" xfId="2" applyFont="1" applyFill="1" applyBorder="1" applyAlignment="1">
      <alignment horizontal="center" vertical="center"/>
    </xf>
    <xf numFmtId="49" fontId="33" fillId="28" borderId="2" xfId="3" applyNumberFormat="1" applyFont="1" applyFill="1" applyBorder="1" applyAlignment="1">
      <alignment horizontal="center" vertical="center"/>
    </xf>
    <xf numFmtId="0" fontId="33" fillId="28" borderId="2" xfId="3" applyFont="1" applyFill="1" applyBorder="1" applyAlignment="1">
      <alignment horizontal="left" vertical="center" wrapText="1"/>
    </xf>
    <xf numFmtId="0" fontId="33" fillId="28" borderId="2" xfId="2" applyFont="1" applyFill="1" applyBorder="1" applyAlignment="1">
      <alignment horizontal="center" vertical="center"/>
    </xf>
    <xf numFmtId="49" fontId="33" fillId="29" borderId="2" xfId="3" applyNumberFormat="1" applyFont="1" applyFill="1" applyBorder="1" applyAlignment="1">
      <alignment horizontal="center" vertical="center"/>
    </xf>
    <xf numFmtId="0" fontId="33" fillId="29" borderId="2" xfId="3" applyFont="1" applyFill="1" applyBorder="1" applyAlignment="1">
      <alignment horizontal="left" vertical="center" wrapText="1"/>
    </xf>
    <xf numFmtId="0" fontId="33" fillId="29" borderId="2" xfId="2" applyFont="1" applyFill="1" applyBorder="1" applyAlignment="1">
      <alignment horizontal="center" vertical="center"/>
    </xf>
    <xf numFmtId="49" fontId="33" fillId="0" borderId="2" xfId="3" applyNumberFormat="1" applyFont="1" applyFill="1" applyBorder="1" applyAlignment="1">
      <alignment horizontal="center" vertical="center"/>
    </xf>
    <xf numFmtId="0" fontId="33" fillId="0" borderId="2" xfId="3" applyFont="1" applyFill="1" applyBorder="1" applyAlignment="1">
      <alignment horizontal="left" vertical="center" wrapText="1"/>
    </xf>
    <xf numFmtId="0" fontId="33" fillId="0" borderId="2" xfId="2" applyFont="1" applyBorder="1" applyAlignment="1">
      <alignment horizontal="center" vertical="center"/>
    </xf>
    <xf numFmtId="0" fontId="34" fillId="0" borderId="2" xfId="3" applyFont="1" applyBorder="1" applyAlignment="1">
      <alignment horizontal="left" vertical="center" wrapText="1"/>
    </xf>
    <xf numFmtId="49" fontId="34" fillId="0" borderId="2" xfId="3" applyNumberFormat="1" applyFont="1" applyFill="1" applyBorder="1" applyAlignment="1">
      <alignment horizontal="center" vertical="center"/>
    </xf>
    <xf numFmtId="0" fontId="34" fillId="0" borderId="2" xfId="3" applyFont="1" applyBorder="1" applyAlignment="1">
      <alignment horizontal="center" vertical="center"/>
    </xf>
    <xf numFmtId="49" fontId="34" fillId="0" borderId="2" xfId="3" applyNumberFormat="1" applyFont="1" applyBorder="1" applyAlignment="1">
      <alignment horizontal="center" vertical="center"/>
    </xf>
    <xf numFmtId="0" fontId="34" fillId="0" borderId="2" xfId="3" applyFont="1" applyFill="1" applyBorder="1" applyAlignment="1">
      <alignment horizontal="left" vertical="center" wrapText="1"/>
    </xf>
    <xf numFmtId="164" fontId="33" fillId="25" borderId="2" xfId="1" applyFont="1" applyFill="1" applyBorder="1" applyAlignment="1">
      <alignment horizontal="center" vertical="center"/>
    </xf>
    <xf numFmtId="164" fontId="33" fillId="26" borderId="2" xfId="1" applyFont="1" applyFill="1" applyBorder="1" applyAlignment="1">
      <alignment horizontal="center" vertical="center"/>
    </xf>
    <xf numFmtId="164" fontId="34" fillId="27" borderId="2" xfId="1" applyFont="1" applyFill="1" applyBorder="1" applyAlignment="1">
      <alignment horizontal="center" vertical="center"/>
    </xf>
    <xf numFmtId="164" fontId="33" fillId="28" borderId="2" xfId="463" applyNumberFormat="1" applyFont="1" applyFill="1" applyBorder="1" applyAlignment="1">
      <alignment horizontal="center" vertical="center"/>
    </xf>
    <xf numFmtId="164" fontId="33" fillId="29" borderId="2" xfId="463" applyNumberFormat="1" applyFont="1" applyFill="1" applyBorder="1" applyAlignment="1">
      <alignment horizontal="center" vertical="center"/>
    </xf>
    <xf numFmtId="164" fontId="33" fillId="0" borderId="2" xfId="1" applyFont="1" applyFill="1" applyBorder="1" applyAlignment="1">
      <alignment horizontal="center" vertical="center"/>
    </xf>
    <xf numFmtId="164" fontId="34" fillId="0" borderId="2" xfId="1" applyFont="1" applyFill="1" applyBorder="1" applyAlignment="1">
      <alignment horizontal="center" vertical="center"/>
    </xf>
    <xf numFmtId="164" fontId="33" fillId="0" borderId="2" xfId="1" applyNumberFormat="1" applyFont="1" applyFill="1" applyBorder="1" applyAlignment="1">
      <alignment horizontal="center" vertical="center"/>
    </xf>
    <xf numFmtId="168" fontId="33" fillId="25" borderId="2" xfId="1" applyNumberFormat="1" applyFont="1" applyFill="1" applyBorder="1" applyAlignment="1">
      <alignment horizontal="center" vertical="center"/>
    </xf>
    <xf numFmtId="168" fontId="33" fillId="26" borderId="2" xfId="1" applyNumberFormat="1" applyFont="1" applyFill="1" applyBorder="1" applyAlignment="1">
      <alignment horizontal="center" vertical="center"/>
    </xf>
    <xf numFmtId="168" fontId="34" fillId="27" borderId="2" xfId="1" applyNumberFormat="1" applyFont="1" applyFill="1" applyBorder="1" applyAlignment="1">
      <alignment horizontal="center" vertical="center"/>
    </xf>
    <xf numFmtId="168" fontId="33" fillId="28" borderId="2" xfId="463" applyNumberFormat="1" applyFont="1" applyFill="1" applyBorder="1" applyAlignment="1">
      <alignment horizontal="center" vertical="center"/>
    </xf>
    <xf numFmtId="168" fontId="33" fillId="29" borderId="2" xfId="463" applyNumberFormat="1" applyFont="1" applyFill="1" applyBorder="1" applyAlignment="1">
      <alignment horizontal="center" vertical="center"/>
    </xf>
    <xf numFmtId="168" fontId="33" fillId="0" borderId="2" xfId="1" applyNumberFormat="1" applyFont="1" applyFill="1" applyBorder="1" applyAlignment="1">
      <alignment horizontal="center" vertical="center"/>
    </xf>
    <xf numFmtId="164" fontId="34" fillId="0" borderId="2" xfId="2" applyNumberFormat="1" applyFont="1" applyFill="1" applyBorder="1" applyAlignment="1">
      <alignment horizontal="center" vertical="center" wrapText="1"/>
    </xf>
    <xf numFmtId="164" fontId="34" fillId="0" borderId="2" xfId="1" applyFont="1" applyFill="1" applyBorder="1" applyAlignment="1">
      <alignment horizontal="center" vertical="center" wrapText="1"/>
    </xf>
    <xf numFmtId="168" fontId="34" fillId="0" borderId="2" xfId="2" applyNumberFormat="1" applyFont="1" applyFill="1" applyBorder="1" applyAlignment="1">
      <alignment horizontal="center" vertical="center" wrapText="1"/>
    </xf>
    <xf numFmtId="0" fontId="34" fillId="0" borderId="2" xfId="3" applyFont="1" applyFill="1" applyBorder="1" applyAlignment="1">
      <alignment horizontal="center" vertical="center"/>
    </xf>
    <xf numFmtId="0" fontId="34" fillId="0" borderId="2" xfId="3" applyFont="1" applyFill="1" applyBorder="1" applyAlignment="1">
      <alignment horizontal="center" vertical="center" wrapText="1"/>
    </xf>
    <xf numFmtId="49" fontId="34" fillId="0" borderId="2" xfId="463" applyNumberFormat="1" applyFont="1" applyFill="1" applyBorder="1" applyAlignment="1">
      <alignment horizontal="left" vertical="center" wrapText="1"/>
    </xf>
    <xf numFmtId="0" fontId="3" fillId="0" borderId="0" xfId="4" applyFont="1" applyFill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/>
    <xf numFmtId="0" fontId="3" fillId="0" borderId="2" xfId="2" applyFont="1" applyFill="1" applyBorder="1" applyAlignment="1">
      <alignment horizontal="center" vertical="center" textRotation="90" wrapText="1"/>
    </xf>
    <xf numFmtId="0" fontId="8" fillId="0" borderId="0" xfId="3" applyFont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5" fillId="0" borderId="0" xfId="0" applyFont="1" applyFill="1" applyAlignment="1">
      <alignment horizontal="center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106"/>
  <sheetViews>
    <sheetView tabSelected="1" topLeftCell="A4" zoomScale="80" zoomScaleNormal="80" zoomScaleSheetLayoutView="55" workbookViewId="0">
      <pane xSplit="2" ySplit="16" topLeftCell="C20" activePane="bottomRight" state="frozen"/>
      <selection activeCell="A4" sqref="A4"/>
      <selection pane="topRight" activeCell="C4" sqref="C4"/>
      <selection pane="bottomLeft" activeCell="A20" sqref="A20"/>
      <selection pane="bottomRight" activeCell="P94" sqref="P94"/>
    </sheetView>
  </sheetViews>
  <sheetFormatPr defaultColWidth="9" defaultRowHeight="15.75" x14ac:dyDescent="0.25"/>
  <cols>
    <col min="1" max="1" width="10.625" style="1" customWidth="1"/>
    <col min="2" max="2" width="37.25" style="1" bestFit="1" customWidth="1"/>
    <col min="3" max="3" width="17.375" style="1" customWidth="1"/>
    <col min="4" max="4" width="18" style="2" customWidth="1"/>
    <col min="5" max="5" width="23.25" style="2" customWidth="1"/>
    <col min="6" max="6" width="17.25" style="2" customWidth="1"/>
    <col min="7" max="7" width="20" style="2" customWidth="1"/>
    <col min="8" max="8" width="14.75" style="2" customWidth="1"/>
    <col min="9" max="9" width="11" style="2" customWidth="1"/>
    <col min="10" max="10" width="14.75" style="1" customWidth="1"/>
    <col min="11" max="11" width="14.75" style="2" customWidth="1"/>
    <col min="12" max="12" width="13.25" style="1" customWidth="1"/>
    <col min="13" max="13" width="14.75" style="1" customWidth="1"/>
    <col min="14" max="14" width="10" style="1" customWidth="1"/>
    <col min="15" max="16" width="14.75" style="1" customWidth="1"/>
    <col min="17" max="17" width="10.75" style="1" customWidth="1"/>
    <col min="18" max="18" width="20.625" style="1" customWidth="1"/>
    <col min="19" max="28" width="13.125" style="1" customWidth="1"/>
    <col min="29" max="29" width="35.625" style="1" customWidth="1"/>
    <col min="30" max="63" width="9" style="1"/>
    <col min="64" max="64" width="17.375" style="1" customWidth="1"/>
    <col min="65" max="16384" width="9" style="1"/>
  </cols>
  <sheetData>
    <row r="1" spans="1:29" ht="18.75" x14ac:dyDescent="0.25">
      <c r="AC1" s="3" t="s">
        <v>0</v>
      </c>
    </row>
    <row r="2" spans="1:29" ht="18.75" x14ac:dyDescent="0.3">
      <c r="AC2" s="4" t="s">
        <v>1</v>
      </c>
    </row>
    <row r="3" spans="1:29" ht="18.75" x14ac:dyDescent="0.3">
      <c r="AC3" s="4" t="s">
        <v>2</v>
      </c>
    </row>
    <row r="4" spans="1:29" s="5" customFormat="1" ht="18.75" x14ac:dyDescent="0.3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</row>
    <row r="5" spans="1:29" s="5" customFormat="1" ht="18.75" x14ac:dyDescent="0.3">
      <c r="A5" s="77" t="s">
        <v>100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</row>
    <row r="6" spans="1:29" s="5" customFormat="1" ht="18.75" x14ac:dyDescent="0.3">
      <c r="A6" s="6"/>
      <c r="B6" s="6"/>
      <c r="C6" s="6"/>
      <c r="D6" s="7"/>
      <c r="E6" s="7"/>
      <c r="F6" s="7"/>
      <c r="G6" s="7"/>
      <c r="H6" s="7"/>
      <c r="I6" s="7"/>
      <c r="J6" s="6"/>
      <c r="K6" s="7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s="5" customFormat="1" ht="18.75" x14ac:dyDescent="0.3">
      <c r="A7" s="77" t="s">
        <v>101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</row>
    <row r="8" spans="1:29" x14ac:dyDescent="0.25">
      <c r="A8" s="66" t="s">
        <v>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</row>
    <row r="9" spans="1:29" x14ac:dyDescent="0.25">
      <c r="A9" s="8"/>
      <c r="B9" s="8"/>
      <c r="C9" s="8"/>
      <c r="D9" s="9"/>
      <c r="E9" s="9"/>
      <c r="F9" s="9"/>
      <c r="G9" s="9"/>
      <c r="H9" s="9"/>
      <c r="I9" s="9"/>
      <c r="J9" s="8"/>
      <c r="K9" s="9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29" ht="18.75" x14ac:dyDescent="0.3">
      <c r="A10" s="78" t="s">
        <v>102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</row>
    <row r="12" spans="1:29" ht="18.75" x14ac:dyDescent="0.25">
      <c r="A12" s="74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</row>
    <row r="13" spans="1:29" x14ac:dyDescent="0.25">
      <c r="A13" s="66" t="s">
        <v>5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</row>
    <row r="15" spans="1:29" x14ac:dyDescent="0.25">
      <c r="A15" s="67" t="s">
        <v>6</v>
      </c>
      <c r="B15" s="70" t="s">
        <v>7</v>
      </c>
      <c r="C15" s="70" t="s">
        <v>8</v>
      </c>
      <c r="D15" s="70" t="s">
        <v>9</v>
      </c>
      <c r="E15" s="70" t="s">
        <v>10</v>
      </c>
      <c r="F15" s="70" t="s">
        <v>103</v>
      </c>
      <c r="G15" s="70" t="s">
        <v>104</v>
      </c>
      <c r="H15" s="70" t="s">
        <v>105</v>
      </c>
      <c r="I15" s="70"/>
      <c r="J15" s="70"/>
      <c r="K15" s="70"/>
      <c r="L15" s="70"/>
      <c r="M15" s="70"/>
      <c r="N15" s="70"/>
      <c r="O15" s="70"/>
      <c r="P15" s="70"/>
      <c r="Q15" s="70"/>
      <c r="R15" s="70" t="s">
        <v>106</v>
      </c>
      <c r="S15" s="72" t="s">
        <v>107</v>
      </c>
      <c r="T15" s="64"/>
      <c r="U15" s="64"/>
      <c r="V15" s="64"/>
      <c r="W15" s="64"/>
      <c r="X15" s="64"/>
      <c r="Y15" s="64"/>
      <c r="Z15" s="64"/>
      <c r="AA15" s="64"/>
      <c r="AB15" s="64"/>
      <c r="AC15" s="70" t="s">
        <v>11</v>
      </c>
    </row>
    <row r="16" spans="1:29" x14ac:dyDescent="0.25">
      <c r="A16" s="68"/>
      <c r="B16" s="70"/>
      <c r="C16" s="70"/>
      <c r="D16" s="70"/>
      <c r="E16" s="70"/>
      <c r="F16" s="70"/>
      <c r="G16" s="71"/>
      <c r="H16" s="70" t="s">
        <v>12</v>
      </c>
      <c r="I16" s="70"/>
      <c r="J16" s="70"/>
      <c r="K16" s="70"/>
      <c r="L16" s="70"/>
      <c r="M16" s="70" t="s">
        <v>13</v>
      </c>
      <c r="N16" s="70"/>
      <c r="O16" s="70"/>
      <c r="P16" s="70"/>
      <c r="Q16" s="70"/>
      <c r="R16" s="70"/>
      <c r="S16" s="73" t="s">
        <v>14</v>
      </c>
      <c r="T16" s="64"/>
      <c r="U16" s="63" t="s">
        <v>15</v>
      </c>
      <c r="V16" s="63"/>
      <c r="W16" s="63" t="s">
        <v>16</v>
      </c>
      <c r="X16" s="64"/>
      <c r="Y16" s="63" t="s">
        <v>17</v>
      </c>
      <c r="Z16" s="64"/>
      <c r="AA16" s="63" t="s">
        <v>18</v>
      </c>
      <c r="AB16" s="64"/>
      <c r="AC16" s="70"/>
    </row>
    <row r="17" spans="1:29" ht="112.5" customHeight="1" x14ac:dyDescent="0.25">
      <c r="A17" s="68"/>
      <c r="B17" s="70"/>
      <c r="C17" s="70"/>
      <c r="D17" s="70"/>
      <c r="E17" s="70"/>
      <c r="F17" s="70"/>
      <c r="G17" s="71"/>
      <c r="H17" s="62" t="s">
        <v>14</v>
      </c>
      <c r="I17" s="62" t="s">
        <v>15</v>
      </c>
      <c r="J17" s="63" t="s">
        <v>16</v>
      </c>
      <c r="K17" s="62" t="s">
        <v>17</v>
      </c>
      <c r="L17" s="62" t="s">
        <v>18</v>
      </c>
      <c r="M17" s="65" t="s">
        <v>19</v>
      </c>
      <c r="N17" s="65" t="s">
        <v>15</v>
      </c>
      <c r="O17" s="63" t="s">
        <v>16</v>
      </c>
      <c r="P17" s="65" t="s">
        <v>17</v>
      </c>
      <c r="Q17" s="65" t="s">
        <v>18</v>
      </c>
      <c r="R17" s="70"/>
      <c r="S17" s="64"/>
      <c r="T17" s="64"/>
      <c r="U17" s="63"/>
      <c r="V17" s="63"/>
      <c r="W17" s="64"/>
      <c r="X17" s="64"/>
      <c r="Y17" s="64"/>
      <c r="Z17" s="64"/>
      <c r="AA17" s="64"/>
      <c r="AB17" s="64"/>
      <c r="AC17" s="70"/>
    </row>
    <row r="18" spans="1:29" ht="64.5" customHeight="1" x14ac:dyDescent="0.25">
      <c r="A18" s="69"/>
      <c r="B18" s="70"/>
      <c r="C18" s="70"/>
      <c r="D18" s="70"/>
      <c r="E18" s="70"/>
      <c r="F18" s="70"/>
      <c r="G18" s="71"/>
      <c r="H18" s="62"/>
      <c r="I18" s="62"/>
      <c r="J18" s="63"/>
      <c r="K18" s="62"/>
      <c r="L18" s="62"/>
      <c r="M18" s="65"/>
      <c r="N18" s="65"/>
      <c r="O18" s="63"/>
      <c r="P18" s="65"/>
      <c r="Q18" s="65"/>
      <c r="R18" s="70"/>
      <c r="S18" s="10" t="s">
        <v>20</v>
      </c>
      <c r="T18" s="10" t="s">
        <v>21</v>
      </c>
      <c r="U18" s="10" t="s">
        <v>20</v>
      </c>
      <c r="V18" s="10" t="s">
        <v>21</v>
      </c>
      <c r="W18" s="10" t="s">
        <v>20</v>
      </c>
      <c r="X18" s="10" t="s">
        <v>21</v>
      </c>
      <c r="Y18" s="10" t="s">
        <v>20</v>
      </c>
      <c r="Z18" s="10" t="s">
        <v>21</v>
      </c>
      <c r="AA18" s="10" t="s">
        <v>20</v>
      </c>
      <c r="AB18" s="10" t="s">
        <v>21</v>
      </c>
      <c r="AC18" s="70"/>
    </row>
    <row r="19" spans="1:29" ht="23.25" customHeight="1" x14ac:dyDescent="0.25">
      <c r="A19" s="11">
        <v>1</v>
      </c>
      <c r="B19" s="11">
        <f>A19+1</f>
        <v>2</v>
      </c>
      <c r="C19" s="11">
        <f>B19+1</f>
        <v>3</v>
      </c>
      <c r="D19" s="11">
        <f>C19+1</f>
        <v>4</v>
      </c>
      <c r="E19" s="11">
        <v>5</v>
      </c>
      <c r="F19" s="11">
        <f t="shared" ref="F19:AC19" si="0">E19+1</f>
        <v>6</v>
      </c>
      <c r="G19" s="11">
        <f t="shared" si="0"/>
        <v>7</v>
      </c>
      <c r="H19" s="11">
        <f t="shared" si="0"/>
        <v>8</v>
      </c>
      <c r="I19" s="11">
        <f t="shared" si="0"/>
        <v>9</v>
      </c>
      <c r="J19" s="11">
        <f t="shared" si="0"/>
        <v>10</v>
      </c>
      <c r="K19" s="11">
        <f t="shared" si="0"/>
        <v>11</v>
      </c>
      <c r="L19" s="11">
        <f t="shared" si="0"/>
        <v>12</v>
      </c>
      <c r="M19" s="11">
        <f t="shared" si="0"/>
        <v>13</v>
      </c>
      <c r="N19" s="11">
        <f t="shared" si="0"/>
        <v>14</v>
      </c>
      <c r="O19" s="11">
        <f t="shared" si="0"/>
        <v>15</v>
      </c>
      <c r="P19" s="11">
        <f t="shared" si="0"/>
        <v>16</v>
      </c>
      <c r="Q19" s="11">
        <f t="shared" si="0"/>
        <v>17</v>
      </c>
      <c r="R19" s="11">
        <f t="shared" si="0"/>
        <v>18</v>
      </c>
      <c r="S19" s="11">
        <f t="shared" si="0"/>
        <v>19</v>
      </c>
      <c r="T19" s="11">
        <f t="shared" si="0"/>
        <v>20</v>
      </c>
      <c r="U19" s="11">
        <f t="shared" si="0"/>
        <v>21</v>
      </c>
      <c r="V19" s="11">
        <f t="shared" si="0"/>
        <v>22</v>
      </c>
      <c r="W19" s="11">
        <f t="shared" si="0"/>
        <v>23</v>
      </c>
      <c r="X19" s="11">
        <f t="shared" si="0"/>
        <v>24</v>
      </c>
      <c r="Y19" s="11">
        <f t="shared" si="0"/>
        <v>25</v>
      </c>
      <c r="Z19" s="11">
        <f t="shared" si="0"/>
        <v>26</v>
      </c>
      <c r="AA19" s="11">
        <f t="shared" si="0"/>
        <v>27</v>
      </c>
      <c r="AB19" s="11">
        <f t="shared" si="0"/>
        <v>28</v>
      </c>
      <c r="AC19" s="11">
        <f t="shared" si="0"/>
        <v>29</v>
      </c>
    </row>
    <row r="20" spans="1:29" ht="25.5" x14ac:dyDescent="0.25">
      <c r="A20" s="15" t="s">
        <v>24</v>
      </c>
      <c r="B20" s="16" t="s">
        <v>22</v>
      </c>
      <c r="C20" s="17" t="s">
        <v>25</v>
      </c>
      <c r="D20" s="38">
        <f t="shared" ref="D20:R20" si="1">IF(SUM(D21:D26)&lt;&gt;0,SUM(D21:D26),0)</f>
        <v>2353.8599482248919</v>
      </c>
      <c r="E20" s="38">
        <f t="shared" si="1"/>
        <v>0</v>
      </c>
      <c r="F20" s="38">
        <f t="shared" si="1"/>
        <v>178.80081026440001</v>
      </c>
      <c r="G20" s="38">
        <f t="shared" si="1"/>
        <v>2293.9127504848921</v>
      </c>
      <c r="H20" s="38">
        <f t="shared" si="1"/>
        <v>0</v>
      </c>
      <c r="I20" s="38">
        <f t="shared" si="1"/>
        <v>0</v>
      </c>
      <c r="J20" s="38">
        <f t="shared" si="1"/>
        <v>0</v>
      </c>
      <c r="K20" s="38">
        <f t="shared" si="1"/>
        <v>0</v>
      </c>
      <c r="L20" s="38">
        <f t="shared" si="1"/>
        <v>0</v>
      </c>
      <c r="M20" s="38">
        <f t="shared" si="1"/>
        <v>830.38267700000006</v>
      </c>
      <c r="N20" s="38">
        <f t="shared" si="1"/>
        <v>0</v>
      </c>
      <c r="O20" s="38">
        <f t="shared" si="1"/>
        <v>0</v>
      </c>
      <c r="P20" s="38">
        <f t="shared" si="1"/>
        <v>830.38267700000006</v>
      </c>
      <c r="Q20" s="38">
        <f t="shared" si="1"/>
        <v>0</v>
      </c>
      <c r="R20" s="38">
        <f t="shared" si="1"/>
        <v>1463.5300734848922</v>
      </c>
      <c r="S20" s="38">
        <f t="shared" ref="S20" si="2">IF(SUM(S21:S26)&lt;&gt;0,SUM(S21:S26),0)</f>
        <v>830.38267700000006</v>
      </c>
      <c r="T20" s="46">
        <f>IF(H20=0,0,(S20/H20*100))</f>
        <v>0</v>
      </c>
      <c r="U20" s="38">
        <f t="shared" ref="U20" si="3">IF(SUM(U21:U26)&lt;&gt;0,SUM(U21:U26),0)</f>
        <v>0</v>
      </c>
      <c r="V20" s="46">
        <f>IF(I20=0,0,(U20/I20*100))</f>
        <v>0</v>
      </c>
      <c r="W20" s="38">
        <f t="shared" ref="W20" si="4">IF(SUM(W21:W26)&lt;&gt;0,SUM(W21:W26),0)</f>
        <v>0</v>
      </c>
      <c r="X20" s="46">
        <f>IF(J20=0,0,(W20/J20*100))</f>
        <v>0</v>
      </c>
      <c r="Y20" s="38">
        <f t="shared" ref="Y20" si="5">IF(SUM(Y21:Y26)&lt;&gt;0,SUM(Y21:Y26),0)</f>
        <v>830.38267700000006</v>
      </c>
      <c r="Z20" s="46">
        <f>IF(K20=0,0,(Y20/K20*100))</f>
        <v>0</v>
      </c>
      <c r="AA20" s="38">
        <f t="shared" ref="AA20" si="6">IF(SUM(AA21:AA26)&lt;&gt;0,SUM(AA21:AA26),0)</f>
        <v>0</v>
      </c>
      <c r="AB20" s="46">
        <f>IF(L20=0,0,(AA20/L20*100))</f>
        <v>0</v>
      </c>
      <c r="AC20" s="46"/>
    </row>
    <row r="21" spans="1:29" x14ac:dyDescent="0.25">
      <c r="A21" s="18" t="s">
        <v>26</v>
      </c>
      <c r="B21" s="19" t="s">
        <v>27</v>
      </c>
      <c r="C21" s="20" t="s">
        <v>25</v>
      </c>
      <c r="D21" s="39">
        <f t="shared" ref="D21:Q21" si="7">IF(D28&lt;&gt;0,D28,0)</f>
        <v>18.183628366471957</v>
      </c>
      <c r="E21" s="39">
        <f t="shared" si="7"/>
        <v>0</v>
      </c>
      <c r="F21" s="39">
        <f t="shared" si="7"/>
        <v>0</v>
      </c>
      <c r="G21" s="39">
        <f t="shared" si="7"/>
        <v>18.183628366471957</v>
      </c>
      <c r="H21" s="39">
        <f t="shared" si="7"/>
        <v>0</v>
      </c>
      <c r="I21" s="39">
        <f t="shared" si="7"/>
        <v>0</v>
      </c>
      <c r="J21" s="39">
        <f t="shared" si="7"/>
        <v>0</v>
      </c>
      <c r="K21" s="39">
        <f t="shared" si="7"/>
        <v>0</v>
      </c>
      <c r="L21" s="39">
        <f t="shared" si="7"/>
        <v>0</v>
      </c>
      <c r="M21" s="39">
        <f t="shared" si="7"/>
        <v>7.9594730900000004</v>
      </c>
      <c r="N21" s="39">
        <f t="shared" si="7"/>
        <v>0</v>
      </c>
      <c r="O21" s="39">
        <f t="shared" si="7"/>
        <v>0</v>
      </c>
      <c r="P21" s="39">
        <f t="shared" si="7"/>
        <v>7.9594730900000004</v>
      </c>
      <c r="Q21" s="39">
        <f t="shared" si="7"/>
        <v>0</v>
      </c>
      <c r="R21" s="39">
        <f t="shared" ref="R21" si="8">IF(R28&lt;&gt;0,R28,0)</f>
        <v>10.224155276471958</v>
      </c>
      <c r="S21" s="39">
        <f t="shared" ref="S21" si="9">IF(S28&lt;&gt;0,S28,0)</f>
        <v>7.9594730900000004</v>
      </c>
      <c r="T21" s="47">
        <f t="shared" ref="T21:T37" si="10">IF(H21=0,0,(S21/H21*100))</f>
        <v>0</v>
      </c>
      <c r="U21" s="39">
        <f t="shared" ref="U21" si="11">IF(U28&lt;&gt;0,U28,0)</f>
        <v>0</v>
      </c>
      <c r="V21" s="47">
        <f t="shared" ref="V21:V37" si="12">IF(I21=0,0,(U21/I21*100))</f>
        <v>0</v>
      </c>
      <c r="W21" s="39">
        <f t="shared" ref="W21" si="13">IF(W28&lt;&gt;0,W28,0)</f>
        <v>0</v>
      </c>
      <c r="X21" s="47">
        <f t="shared" ref="X21:X37" si="14">IF(J21=0,0,(W21/J21*100))</f>
        <v>0</v>
      </c>
      <c r="Y21" s="39">
        <f t="shared" ref="Y21" si="15">IF(Y28&lt;&gt;0,Y28,0)</f>
        <v>7.9594730900000004</v>
      </c>
      <c r="Z21" s="47">
        <f t="shared" ref="Z21:Z37" si="16">IF(K21=0,0,(Y21/K21*100))</f>
        <v>0</v>
      </c>
      <c r="AA21" s="39">
        <f t="shared" ref="AA21" si="17">IF(AA28&lt;&gt;0,AA28,0)</f>
        <v>0</v>
      </c>
      <c r="AB21" s="47">
        <f t="shared" ref="AB21:AB37" si="18">IF(L21=0,0,(AA21/L21*100))</f>
        <v>0</v>
      </c>
      <c r="AC21" s="47"/>
    </row>
    <row r="22" spans="1:29" ht="25.5" x14ac:dyDescent="0.25">
      <c r="A22" s="18" t="s">
        <v>28</v>
      </c>
      <c r="B22" s="19" t="s">
        <v>29</v>
      </c>
      <c r="C22" s="20" t="s">
        <v>25</v>
      </c>
      <c r="D22" s="39">
        <f>IF(D38&lt;&gt;0,D38,0)</f>
        <v>1823.8221177156263</v>
      </c>
      <c r="E22" s="39">
        <f t="shared" ref="E22:Q22" si="19">IF(E38&lt;&gt;0,E38,0)</f>
        <v>0</v>
      </c>
      <c r="F22" s="39">
        <f t="shared" si="19"/>
        <v>59.947197740000007</v>
      </c>
      <c r="G22" s="39">
        <f t="shared" si="19"/>
        <v>1763.8749199756264</v>
      </c>
      <c r="H22" s="39">
        <f t="shared" si="19"/>
        <v>0</v>
      </c>
      <c r="I22" s="39">
        <f t="shared" si="19"/>
        <v>0</v>
      </c>
      <c r="J22" s="39">
        <f t="shared" si="19"/>
        <v>0</v>
      </c>
      <c r="K22" s="39">
        <f t="shared" si="19"/>
        <v>0</v>
      </c>
      <c r="L22" s="39">
        <f t="shared" si="19"/>
        <v>0</v>
      </c>
      <c r="M22" s="39">
        <f t="shared" si="19"/>
        <v>384.82638870999995</v>
      </c>
      <c r="N22" s="39">
        <f t="shared" si="19"/>
        <v>0</v>
      </c>
      <c r="O22" s="39">
        <f t="shared" si="19"/>
        <v>0</v>
      </c>
      <c r="P22" s="39">
        <f t="shared" si="19"/>
        <v>384.82638870999995</v>
      </c>
      <c r="Q22" s="39">
        <f t="shared" si="19"/>
        <v>0</v>
      </c>
      <c r="R22" s="39">
        <f t="shared" ref="R22" si="20">IF(R38&lt;&gt;0,R38,0)</f>
        <v>1379.0485312656267</v>
      </c>
      <c r="S22" s="39">
        <f t="shared" ref="S22" si="21">IF(S38&lt;&gt;0,S38,0)</f>
        <v>384.82638870999995</v>
      </c>
      <c r="T22" s="47">
        <f t="shared" si="10"/>
        <v>0</v>
      </c>
      <c r="U22" s="39">
        <f t="shared" ref="U22" si="22">IF(U38&lt;&gt;0,U38,0)</f>
        <v>0</v>
      </c>
      <c r="V22" s="47">
        <f t="shared" si="12"/>
        <v>0</v>
      </c>
      <c r="W22" s="39">
        <f t="shared" ref="W22" si="23">IF(W38&lt;&gt;0,W38,0)</f>
        <v>0</v>
      </c>
      <c r="X22" s="47">
        <f t="shared" si="14"/>
        <v>0</v>
      </c>
      <c r="Y22" s="39">
        <f t="shared" ref="Y22" si="24">IF(Y38&lt;&gt;0,Y38,0)</f>
        <v>384.82638870999995</v>
      </c>
      <c r="Z22" s="47">
        <f t="shared" si="16"/>
        <v>0</v>
      </c>
      <c r="AA22" s="39">
        <f t="shared" ref="AA22" si="25">IF(AA38&lt;&gt;0,AA38,0)</f>
        <v>0</v>
      </c>
      <c r="AB22" s="47">
        <f t="shared" si="18"/>
        <v>0</v>
      </c>
      <c r="AC22" s="47"/>
    </row>
    <row r="23" spans="1:29" ht="51" x14ac:dyDescent="0.25">
      <c r="A23" s="18" t="s">
        <v>30</v>
      </c>
      <c r="B23" s="19" t="s">
        <v>31</v>
      </c>
      <c r="C23" s="20" t="s">
        <v>25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47">
        <f t="shared" si="10"/>
        <v>0</v>
      </c>
      <c r="U23" s="39">
        <v>0</v>
      </c>
      <c r="V23" s="47">
        <f t="shared" si="12"/>
        <v>0</v>
      </c>
      <c r="W23" s="39">
        <v>0</v>
      </c>
      <c r="X23" s="47">
        <f t="shared" si="14"/>
        <v>0</v>
      </c>
      <c r="Y23" s="39">
        <v>0</v>
      </c>
      <c r="Z23" s="47">
        <f t="shared" si="16"/>
        <v>0</v>
      </c>
      <c r="AA23" s="39">
        <v>0</v>
      </c>
      <c r="AB23" s="47">
        <f t="shared" si="18"/>
        <v>0</v>
      </c>
      <c r="AC23" s="47"/>
    </row>
    <row r="24" spans="1:29" ht="25.5" x14ac:dyDescent="0.25">
      <c r="A24" s="18" t="s">
        <v>32</v>
      </c>
      <c r="B24" s="19" t="s">
        <v>33</v>
      </c>
      <c r="C24" s="20" t="s">
        <v>25</v>
      </c>
      <c r="D24" s="39">
        <f t="shared" ref="D24:Q24" si="26">IF(D82&lt;&gt;0,D82,0)</f>
        <v>31.851888427497791</v>
      </c>
      <c r="E24" s="39">
        <f t="shared" si="26"/>
        <v>0</v>
      </c>
      <c r="F24" s="39">
        <f t="shared" si="26"/>
        <v>0</v>
      </c>
      <c r="G24" s="39">
        <f t="shared" si="26"/>
        <v>31.851888427497791</v>
      </c>
      <c r="H24" s="39">
        <f t="shared" si="26"/>
        <v>0</v>
      </c>
      <c r="I24" s="39">
        <f t="shared" si="26"/>
        <v>0</v>
      </c>
      <c r="J24" s="39">
        <f t="shared" si="26"/>
        <v>0</v>
      </c>
      <c r="K24" s="39">
        <f t="shared" si="26"/>
        <v>0</v>
      </c>
      <c r="L24" s="39">
        <f t="shared" si="26"/>
        <v>0</v>
      </c>
      <c r="M24" s="39">
        <f t="shared" si="26"/>
        <v>21.86086354</v>
      </c>
      <c r="N24" s="39">
        <f t="shared" si="26"/>
        <v>0</v>
      </c>
      <c r="O24" s="39">
        <f t="shared" si="26"/>
        <v>0</v>
      </c>
      <c r="P24" s="39">
        <f t="shared" si="26"/>
        <v>21.86086354</v>
      </c>
      <c r="Q24" s="39">
        <f t="shared" si="26"/>
        <v>0</v>
      </c>
      <c r="R24" s="39">
        <f t="shared" ref="R24" si="27">IF(R82&lt;&gt;0,R82,0)</f>
        <v>9.9910248874977867</v>
      </c>
      <c r="S24" s="39">
        <f t="shared" ref="S24" si="28">IF(S82&lt;&gt;0,S82,0)</f>
        <v>21.86086354</v>
      </c>
      <c r="T24" s="47">
        <f t="shared" si="10"/>
        <v>0</v>
      </c>
      <c r="U24" s="39">
        <f t="shared" ref="U24" si="29">IF(U82&lt;&gt;0,U82,0)</f>
        <v>0</v>
      </c>
      <c r="V24" s="47">
        <f t="shared" si="12"/>
        <v>0</v>
      </c>
      <c r="W24" s="39">
        <f t="shared" ref="W24" si="30">IF(W82&lt;&gt;0,W82,0)</f>
        <v>0</v>
      </c>
      <c r="X24" s="47">
        <f t="shared" si="14"/>
        <v>0</v>
      </c>
      <c r="Y24" s="39">
        <f t="shared" ref="Y24" si="31">IF(Y82&lt;&gt;0,Y82,0)</f>
        <v>21.86086354</v>
      </c>
      <c r="Z24" s="47">
        <f t="shared" si="16"/>
        <v>0</v>
      </c>
      <c r="AA24" s="39">
        <f t="shared" ref="AA24" si="32">IF(AA82&lt;&gt;0,AA82,0)</f>
        <v>0</v>
      </c>
      <c r="AB24" s="47">
        <f t="shared" si="18"/>
        <v>0</v>
      </c>
      <c r="AC24" s="47"/>
    </row>
    <row r="25" spans="1:29" ht="25.5" x14ac:dyDescent="0.25">
      <c r="A25" s="18" t="s">
        <v>34</v>
      </c>
      <c r="B25" s="19" t="s">
        <v>35</v>
      </c>
      <c r="C25" s="20" t="s">
        <v>25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47">
        <f t="shared" si="10"/>
        <v>0</v>
      </c>
      <c r="U25" s="39">
        <v>0</v>
      </c>
      <c r="V25" s="47">
        <f t="shared" si="12"/>
        <v>0</v>
      </c>
      <c r="W25" s="39">
        <v>0</v>
      </c>
      <c r="X25" s="47">
        <f t="shared" si="14"/>
        <v>0</v>
      </c>
      <c r="Y25" s="39">
        <v>0</v>
      </c>
      <c r="Z25" s="47">
        <f t="shared" si="16"/>
        <v>0</v>
      </c>
      <c r="AA25" s="39">
        <v>0</v>
      </c>
      <c r="AB25" s="47">
        <f t="shared" si="18"/>
        <v>0</v>
      </c>
      <c r="AC25" s="47"/>
    </row>
    <row r="26" spans="1:29" x14ac:dyDescent="0.25">
      <c r="A26" s="18" t="s">
        <v>36</v>
      </c>
      <c r="B26" s="19" t="s">
        <v>37</v>
      </c>
      <c r="C26" s="20" t="s">
        <v>25</v>
      </c>
      <c r="D26" s="39">
        <f t="shared" ref="D26:Q26" si="33">IF(D88&lt;&gt;0,D88,0)</f>
        <v>480.00231371529571</v>
      </c>
      <c r="E26" s="39">
        <f t="shared" si="33"/>
        <v>0</v>
      </c>
      <c r="F26" s="39">
        <f t="shared" si="33"/>
        <v>118.85361252440002</v>
      </c>
      <c r="G26" s="39">
        <f t="shared" si="33"/>
        <v>480.00231371529571</v>
      </c>
      <c r="H26" s="39">
        <f t="shared" si="33"/>
        <v>0</v>
      </c>
      <c r="I26" s="39">
        <f t="shared" si="33"/>
        <v>0</v>
      </c>
      <c r="J26" s="39">
        <f t="shared" si="33"/>
        <v>0</v>
      </c>
      <c r="K26" s="39">
        <f t="shared" si="33"/>
        <v>0</v>
      </c>
      <c r="L26" s="39">
        <f t="shared" si="33"/>
        <v>0</v>
      </c>
      <c r="M26" s="39">
        <f t="shared" si="33"/>
        <v>415.73595166000001</v>
      </c>
      <c r="N26" s="39">
        <f t="shared" si="33"/>
        <v>0</v>
      </c>
      <c r="O26" s="39">
        <f t="shared" si="33"/>
        <v>0</v>
      </c>
      <c r="P26" s="39">
        <f t="shared" si="33"/>
        <v>415.73595166000001</v>
      </c>
      <c r="Q26" s="39">
        <f t="shared" si="33"/>
        <v>0</v>
      </c>
      <c r="R26" s="39">
        <f t="shared" ref="R26" si="34">IF(R88&lt;&gt;0,R88,0)</f>
        <v>64.26636205529573</v>
      </c>
      <c r="S26" s="39">
        <f t="shared" ref="S26" si="35">IF(S88&lt;&gt;0,S88,0)</f>
        <v>415.73595166000001</v>
      </c>
      <c r="T26" s="47">
        <f t="shared" si="10"/>
        <v>0</v>
      </c>
      <c r="U26" s="39">
        <f t="shared" ref="U26" si="36">IF(U88&lt;&gt;0,U88,0)</f>
        <v>0</v>
      </c>
      <c r="V26" s="47">
        <f t="shared" si="12"/>
        <v>0</v>
      </c>
      <c r="W26" s="39">
        <f t="shared" ref="W26" si="37">IF(W88&lt;&gt;0,W88,0)</f>
        <v>0</v>
      </c>
      <c r="X26" s="47">
        <f t="shared" si="14"/>
        <v>0</v>
      </c>
      <c r="Y26" s="39">
        <f t="shared" ref="Y26" si="38">IF(Y88&lt;&gt;0,Y88,0)</f>
        <v>415.73595166000001</v>
      </c>
      <c r="Z26" s="47">
        <f t="shared" si="16"/>
        <v>0</v>
      </c>
      <c r="AA26" s="39">
        <f t="shared" ref="AA26" si="39">IF(AA88&lt;&gt;0,AA88,0)</f>
        <v>0</v>
      </c>
      <c r="AB26" s="47">
        <f t="shared" si="18"/>
        <v>0</v>
      </c>
      <c r="AC26" s="47"/>
    </row>
    <row r="27" spans="1:29" x14ac:dyDescent="0.25">
      <c r="A27" s="21" t="s">
        <v>38</v>
      </c>
      <c r="B27" s="22" t="s">
        <v>39</v>
      </c>
      <c r="C27" s="23" t="s">
        <v>25</v>
      </c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8"/>
      <c r="U27" s="40"/>
      <c r="V27" s="48"/>
      <c r="W27" s="40"/>
      <c r="X27" s="48"/>
      <c r="Y27" s="40"/>
      <c r="Z27" s="48"/>
      <c r="AA27" s="40"/>
      <c r="AB27" s="48"/>
      <c r="AC27" s="48"/>
    </row>
    <row r="28" spans="1:29" ht="25.5" x14ac:dyDescent="0.25">
      <c r="A28" s="24" t="s">
        <v>40</v>
      </c>
      <c r="B28" s="25" t="s">
        <v>41</v>
      </c>
      <c r="C28" s="26" t="s">
        <v>25</v>
      </c>
      <c r="D28" s="41">
        <f t="shared" ref="D28:S28" si="40">IF(SUM(D29,D33)&lt;&gt;0,SUM(D29,D33),0)</f>
        <v>18.183628366471957</v>
      </c>
      <c r="E28" s="41">
        <f t="shared" si="40"/>
        <v>0</v>
      </c>
      <c r="F28" s="41">
        <f t="shared" si="40"/>
        <v>0</v>
      </c>
      <c r="G28" s="41">
        <f t="shared" si="40"/>
        <v>18.183628366471957</v>
      </c>
      <c r="H28" s="41">
        <f t="shared" si="40"/>
        <v>0</v>
      </c>
      <c r="I28" s="41">
        <f t="shared" si="40"/>
        <v>0</v>
      </c>
      <c r="J28" s="41">
        <f t="shared" si="40"/>
        <v>0</v>
      </c>
      <c r="K28" s="41">
        <f t="shared" si="40"/>
        <v>0</v>
      </c>
      <c r="L28" s="41">
        <f t="shared" si="40"/>
        <v>0</v>
      </c>
      <c r="M28" s="41">
        <f t="shared" si="40"/>
        <v>7.9594730900000004</v>
      </c>
      <c r="N28" s="41">
        <f t="shared" si="40"/>
        <v>0</v>
      </c>
      <c r="O28" s="41">
        <f t="shared" si="40"/>
        <v>0</v>
      </c>
      <c r="P28" s="41">
        <f t="shared" si="40"/>
        <v>7.9594730900000004</v>
      </c>
      <c r="Q28" s="41">
        <f t="shared" si="40"/>
        <v>0</v>
      </c>
      <c r="R28" s="41">
        <f t="shared" si="40"/>
        <v>10.224155276471958</v>
      </c>
      <c r="S28" s="41">
        <f t="shared" si="40"/>
        <v>7.9594730900000004</v>
      </c>
      <c r="T28" s="49">
        <f t="shared" si="10"/>
        <v>0</v>
      </c>
      <c r="U28" s="41">
        <f>IF(SUM(U29,U33)&lt;&gt;0,SUM(U29,U33),0)</f>
        <v>0</v>
      </c>
      <c r="V28" s="49">
        <f t="shared" si="12"/>
        <v>0</v>
      </c>
      <c r="W28" s="41">
        <f>IF(SUM(W29,W33)&lt;&gt;0,SUM(W29,W33),0)</f>
        <v>0</v>
      </c>
      <c r="X28" s="49">
        <f t="shared" si="14"/>
        <v>0</v>
      </c>
      <c r="Y28" s="41">
        <f>IF(SUM(Y29,Y33)&lt;&gt;0,SUM(Y29,Y33),0)</f>
        <v>7.9594730900000004</v>
      </c>
      <c r="Z28" s="49">
        <f t="shared" si="16"/>
        <v>0</v>
      </c>
      <c r="AA28" s="41">
        <f>IF(SUM(AA29,AA33)&lt;&gt;0,SUM(AA29,AA33),0)</f>
        <v>0</v>
      </c>
      <c r="AB28" s="49">
        <f t="shared" si="18"/>
        <v>0</v>
      </c>
      <c r="AC28" s="49"/>
    </row>
    <row r="29" spans="1:29" ht="38.25" x14ac:dyDescent="0.25">
      <c r="A29" s="27" t="s">
        <v>42</v>
      </c>
      <c r="B29" s="28" t="s">
        <v>43</v>
      </c>
      <c r="C29" s="29" t="s">
        <v>25</v>
      </c>
      <c r="D29" s="42">
        <f>IF(SUM(D30,D31,D32)&lt;&gt;0,SUM(D30,D31,D32),0)</f>
        <v>0</v>
      </c>
      <c r="E29" s="42">
        <v>0</v>
      </c>
      <c r="F29" s="42">
        <f t="shared" ref="F29:M29" si="41">IF(SUM(F30,F31,F32)&lt;&gt;0,SUM(F30,F31,F32),0)</f>
        <v>0</v>
      </c>
      <c r="G29" s="42">
        <f t="shared" si="41"/>
        <v>0</v>
      </c>
      <c r="H29" s="42">
        <f t="shared" si="41"/>
        <v>0</v>
      </c>
      <c r="I29" s="42">
        <f t="shared" si="41"/>
        <v>0</v>
      </c>
      <c r="J29" s="42">
        <f t="shared" si="41"/>
        <v>0</v>
      </c>
      <c r="K29" s="42">
        <f>IF(SUM(K30,K31,K32)&lt;&gt;0,SUM(K30,K31,K32),0)</f>
        <v>0</v>
      </c>
      <c r="L29" s="42">
        <f>IF(SUM(L30,L31,L32)&lt;&gt;0,SUM(L30,L31,L32),0)</f>
        <v>0</v>
      </c>
      <c r="M29" s="42">
        <f t="shared" si="41"/>
        <v>0</v>
      </c>
      <c r="N29" s="42">
        <f t="shared" ref="N29" si="42">IF(SUM(N30,N31,N32)&lt;&gt;0,SUM(N30,N31,N32),0)</f>
        <v>0</v>
      </c>
      <c r="O29" s="42">
        <f t="shared" ref="O29" si="43">IF(SUM(O30,O31,O32)&lt;&gt;0,SUM(O30,O31,O32),0)</f>
        <v>0</v>
      </c>
      <c r="P29" s="52">
        <f>IF(SUM(P30,P31,P32)&lt;&gt;0,SUM(P30,P31,P32),0)</f>
        <v>0</v>
      </c>
      <c r="Q29" s="52">
        <f>IF(SUM(Q30,Q31,Q32)&lt;&gt;0,SUM(Q30,Q31,Q32),0)</f>
        <v>0</v>
      </c>
      <c r="R29" s="52">
        <f>IF(SUM(R30,R31,R32)&lt;&gt;0,SUM(R30,R31,R32),0)</f>
        <v>0</v>
      </c>
      <c r="S29" s="52">
        <f>IF(SUM(S30,S31,S32)&lt;&gt;0,SUM(S30,S31,S32),0)</f>
        <v>0</v>
      </c>
      <c r="T29" s="50">
        <f t="shared" si="10"/>
        <v>0</v>
      </c>
      <c r="U29" s="52">
        <f>IF(SUM(U30,U31,U32)&lt;&gt;0,SUM(U30,U31,U32),0)</f>
        <v>0</v>
      </c>
      <c r="V29" s="50">
        <f t="shared" si="12"/>
        <v>0</v>
      </c>
      <c r="W29" s="52">
        <f>IF(SUM(W30,W31,W32)&lt;&gt;0,SUM(W30,W31,W32),0)</f>
        <v>0</v>
      </c>
      <c r="X29" s="50">
        <f t="shared" si="14"/>
        <v>0</v>
      </c>
      <c r="Y29" s="52">
        <f>IF(SUM(Y30,Y31,Y32)&lt;&gt;0,SUM(Y30,Y31,Y32),0)</f>
        <v>0</v>
      </c>
      <c r="Z29" s="50">
        <f t="shared" si="16"/>
        <v>0</v>
      </c>
      <c r="AA29" s="52">
        <f>IF(SUM(AA30,AA31,AA32)&lt;&gt;0,SUM(AA30,AA31,AA32),0)</f>
        <v>0</v>
      </c>
      <c r="AB29" s="50">
        <f t="shared" si="18"/>
        <v>0</v>
      </c>
      <c r="AC29" s="28"/>
    </row>
    <row r="30" spans="1:29" ht="51" x14ac:dyDescent="0.25">
      <c r="A30" s="30" t="s">
        <v>44</v>
      </c>
      <c r="B30" s="31" t="s">
        <v>45</v>
      </c>
      <c r="C30" s="32" t="s">
        <v>25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3">
        <v>0</v>
      </c>
      <c r="M30" s="43">
        <v>0</v>
      </c>
      <c r="N30" s="43">
        <v>0</v>
      </c>
      <c r="O30" s="43">
        <v>0</v>
      </c>
      <c r="P30" s="52">
        <v>0</v>
      </c>
      <c r="Q30" s="52">
        <v>0</v>
      </c>
      <c r="R30" s="53">
        <f t="shared" ref="R30:R31" si="44">G30-M30</f>
        <v>0</v>
      </c>
      <c r="S30" s="52">
        <f t="shared" ref="S30:S37" si="45">M30-H30</f>
        <v>0</v>
      </c>
      <c r="T30" s="54">
        <f t="shared" si="10"/>
        <v>0</v>
      </c>
      <c r="U30" s="52">
        <f t="shared" ref="U30:U37" si="46">N30-I30</f>
        <v>0</v>
      </c>
      <c r="V30" s="54">
        <f t="shared" si="12"/>
        <v>0</v>
      </c>
      <c r="W30" s="52">
        <f t="shared" ref="W30:W37" si="47">O30-J30</f>
        <v>0</v>
      </c>
      <c r="X30" s="54">
        <f t="shared" si="14"/>
        <v>0</v>
      </c>
      <c r="Y30" s="52">
        <f t="shared" ref="Y30:Y37" si="48">P30-K30</f>
        <v>0</v>
      </c>
      <c r="Z30" s="54">
        <f t="shared" si="16"/>
        <v>0</v>
      </c>
      <c r="AA30" s="52">
        <f t="shared" ref="AA30:AA37" si="49">Q30-L30</f>
        <v>0</v>
      </c>
      <c r="AB30" s="54">
        <f t="shared" si="18"/>
        <v>0</v>
      </c>
      <c r="AC30" s="31"/>
    </row>
    <row r="31" spans="1:29" ht="51" x14ac:dyDescent="0.25">
      <c r="A31" s="30" t="s">
        <v>46</v>
      </c>
      <c r="B31" s="31" t="s">
        <v>47</v>
      </c>
      <c r="C31" s="32" t="s">
        <v>25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52">
        <v>0</v>
      </c>
      <c r="Q31" s="52">
        <v>0</v>
      </c>
      <c r="R31" s="53">
        <f t="shared" si="44"/>
        <v>0</v>
      </c>
      <c r="S31" s="52">
        <f t="shared" si="45"/>
        <v>0</v>
      </c>
      <c r="T31" s="54">
        <f t="shared" si="10"/>
        <v>0</v>
      </c>
      <c r="U31" s="52">
        <f t="shared" si="46"/>
        <v>0</v>
      </c>
      <c r="V31" s="54">
        <f t="shared" si="12"/>
        <v>0</v>
      </c>
      <c r="W31" s="52">
        <f t="shared" si="47"/>
        <v>0</v>
      </c>
      <c r="X31" s="54">
        <f t="shared" si="14"/>
        <v>0</v>
      </c>
      <c r="Y31" s="52">
        <f t="shared" si="48"/>
        <v>0</v>
      </c>
      <c r="Z31" s="54">
        <f t="shared" si="16"/>
        <v>0</v>
      </c>
      <c r="AA31" s="52">
        <f t="shared" si="49"/>
        <v>0</v>
      </c>
      <c r="AB31" s="54">
        <f t="shared" si="18"/>
        <v>0</v>
      </c>
      <c r="AC31" s="31"/>
    </row>
    <row r="32" spans="1:29" ht="38.25" x14ac:dyDescent="0.25">
      <c r="A32" s="30" t="s">
        <v>48</v>
      </c>
      <c r="B32" s="31" t="s">
        <v>49</v>
      </c>
      <c r="C32" s="32" t="s">
        <v>25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5">
        <v>0</v>
      </c>
      <c r="Q32" s="45">
        <v>0</v>
      </c>
      <c r="R32" s="45">
        <v>0</v>
      </c>
      <c r="S32" s="45">
        <v>0</v>
      </c>
      <c r="T32" s="54">
        <v>0</v>
      </c>
      <c r="U32" s="45">
        <v>0</v>
      </c>
      <c r="V32" s="54">
        <f t="shared" si="12"/>
        <v>0</v>
      </c>
      <c r="W32" s="45">
        <v>0</v>
      </c>
      <c r="X32" s="54">
        <f t="shared" si="14"/>
        <v>0</v>
      </c>
      <c r="Y32" s="45">
        <v>0</v>
      </c>
      <c r="Z32" s="54">
        <f t="shared" si="16"/>
        <v>0</v>
      </c>
      <c r="AA32" s="45">
        <v>0</v>
      </c>
      <c r="AB32" s="54">
        <f t="shared" si="18"/>
        <v>0</v>
      </c>
      <c r="AC32" s="31"/>
    </row>
    <row r="33" spans="1:29" ht="63.75" x14ac:dyDescent="0.25">
      <c r="A33" s="27" t="s">
        <v>50</v>
      </c>
      <c r="B33" s="28" t="s">
        <v>51</v>
      </c>
      <c r="C33" s="29" t="s">
        <v>25</v>
      </c>
      <c r="D33" s="42">
        <v>18.183628366471957</v>
      </c>
      <c r="E33" s="42">
        <v>0</v>
      </c>
      <c r="F33" s="42">
        <f t="shared" ref="F33:S33" si="50">IF(SUM(F34,F35)&lt;&gt;0,SUM(F34,F35),0)</f>
        <v>0</v>
      </c>
      <c r="G33" s="42">
        <f t="shared" si="50"/>
        <v>18.183628366471957</v>
      </c>
      <c r="H33" s="42">
        <f t="shared" si="50"/>
        <v>0</v>
      </c>
      <c r="I33" s="42">
        <f t="shared" si="50"/>
        <v>0</v>
      </c>
      <c r="J33" s="42">
        <f t="shared" si="50"/>
        <v>0</v>
      </c>
      <c r="K33" s="42">
        <f t="shared" si="50"/>
        <v>0</v>
      </c>
      <c r="L33" s="42">
        <f t="shared" si="50"/>
        <v>0</v>
      </c>
      <c r="M33" s="42">
        <f t="shared" si="50"/>
        <v>7.9594730900000004</v>
      </c>
      <c r="N33" s="42">
        <f t="shared" si="50"/>
        <v>0</v>
      </c>
      <c r="O33" s="42">
        <f t="shared" si="50"/>
        <v>0</v>
      </c>
      <c r="P33" s="42">
        <f t="shared" si="50"/>
        <v>7.9594730900000004</v>
      </c>
      <c r="Q33" s="42">
        <f t="shared" si="50"/>
        <v>0</v>
      </c>
      <c r="R33" s="42">
        <f t="shared" si="50"/>
        <v>10.224155276471958</v>
      </c>
      <c r="S33" s="42">
        <f t="shared" si="50"/>
        <v>7.9594730900000004</v>
      </c>
      <c r="T33" s="50">
        <f t="shared" si="10"/>
        <v>0</v>
      </c>
      <c r="U33" s="42">
        <f>IF(SUM(U34,U35)&lt;&gt;0,SUM(U34,U35),0)</f>
        <v>0</v>
      </c>
      <c r="V33" s="50">
        <f t="shared" si="12"/>
        <v>0</v>
      </c>
      <c r="W33" s="42">
        <f>IF(SUM(W34,W35)&lt;&gt;0,SUM(W34,W35),0)</f>
        <v>0</v>
      </c>
      <c r="X33" s="50">
        <f t="shared" si="14"/>
        <v>0</v>
      </c>
      <c r="Y33" s="42">
        <f>IF(SUM(Y34,Y35)&lt;&gt;0,SUM(Y34,Y35),0)</f>
        <v>7.9594730900000004</v>
      </c>
      <c r="Z33" s="50">
        <f t="shared" si="16"/>
        <v>0</v>
      </c>
      <c r="AA33" s="42">
        <f>IF(SUM(AA34,AA35)&lt;&gt;0,SUM(AA34,AA35),0)</f>
        <v>0</v>
      </c>
      <c r="AB33" s="50">
        <f t="shared" si="18"/>
        <v>0</v>
      </c>
      <c r="AC33" s="28"/>
    </row>
    <row r="34" spans="1:29" ht="51" x14ac:dyDescent="0.25">
      <c r="A34" s="30" t="s">
        <v>52</v>
      </c>
      <c r="B34" s="31" t="s">
        <v>53</v>
      </c>
      <c r="C34" s="32" t="s">
        <v>25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51">
        <f t="shared" si="10"/>
        <v>0</v>
      </c>
      <c r="U34" s="45">
        <v>0</v>
      </c>
      <c r="V34" s="51">
        <v>0</v>
      </c>
      <c r="W34" s="45">
        <v>0</v>
      </c>
      <c r="X34" s="51">
        <f t="shared" si="14"/>
        <v>0</v>
      </c>
      <c r="Y34" s="45">
        <v>0</v>
      </c>
      <c r="Z34" s="51">
        <f t="shared" si="16"/>
        <v>0</v>
      </c>
      <c r="AA34" s="45">
        <v>0</v>
      </c>
      <c r="AB34" s="51">
        <f t="shared" si="18"/>
        <v>0</v>
      </c>
      <c r="AC34" s="31"/>
    </row>
    <row r="35" spans="1:29" ht="63.75" x14ac:dyDescent="0.25">
      <c r="A35" s="30" t="s">
        <v>54</v>
      </c>
      <c r="B35" s="31" t="s">
        <v>55</v>
      </c>
      <c r="C35" s="32" t="s">
        <v>25</v>
      </c>
      <c r="D35" s="43">
        <f>SUM(D36:D37)</f>
        <v>18.183628366471957</v>
      </c>
      <c r="E35" s="43">
        <v>0</v>
      </c>
      <c r="F35" s="43">
        <f t="shared" ref="F35:S35" si="51">SUM(F36:F37)</f>
        <v>0</v>
      </c>
      <c r="G35" s="43">
        <f t="shared" si="51"/>
        <v>18.183628366471957</v>
      </c>
      <c r="H35" s="43">
        <f t="shared" si="51"/>
        <v>0</v>
      </c>
      <c r="I35" s="43">
        <f t="shared" si="51"/>
        <v>0</v>
      </c>
      <c r="J35" s="43">
        <f t="shared" si="51"/>
        <v>0</v>
      </c>
      <c r="K35" s="43">
        <f t="shared" si="51"/>
        <v>0</v>
      </c>
      <c r="L35" s="43">
        <f t="shared" si="51"/>
        <v>0</v>
      </c>
      <c r="M35" s="43">
        <f t="shared" si="51"/>
        <v>7.9594730900000004</v>
      </c>
      <c r="N35" s="45">
        <f t="shared" si="51"/>
        <v>0</v>
      </c>
      <c r="O35" s="45">
        <f t="shared" si="51"/>
        <v>0</v>
      </c>
      <c r="P35" s="45">
        <f t="shared" si="51"/>
        <v>7.9594730900000004</v>
      </c>
      <c r="Q35" s="45">
        <f t="shared" si="51"/>
        <v>0</v>
      </c>
      <c r="R35" s="45">
        <f t="shared" si="51"/>
        <v>10.224155276471958</v>
      </c>
      <c r="S35" s="45">
        <f t="shared" si="51"/>
        <v>7.9594730900000004</v>
      </c>
      <c r="T35" s="51">
        <f t="shared" si="10"/>
        <v>0</v>
      </c>
      <c r="U35" s="45">
        <f>SUM(U36:U37)</f>
        <v>0</v>
      </c>
      <c r="V35" s="51">
        <f t="shared" si="12"/>
        <v>0</v>
      </c>
      <c r="W35" s="45">
        <f>SUM(W36:W37)</f>
        <v>0</v>
      </c>
      <c r="X35" s="51">
        <f t="shared" si="14"/>
        <v>0</v>
      </c>
      <c r="Y35" s="45">
        <f>SUM(Y36:Y37)</f>
        <v>7.9594730900000004</v>
      </c>
      <c r="Z35" s="51">
        <f t="shared" si="16"/>
        <v>0</v>
      </c>
      <c r="AA35" s="45">
        <f>SUM(AA36:AA37)</f>
        <v>0</v>
      </c>
      <c r="AB35" s="51">
        <f t="shared" si="18"/>
        <v>0</v>
      </c>
      <c r="AC35" s="31"/>
    </row>
    <row r="36" spans="1:29" ht="25.5" x14ac:dyDescent="0.25">
      <c r="A36" s="36" t="s">
        <v>54</v>
      </c>
      <c r="B36" s="37" t="s">
        <v>56</v>
      </c>
      <c r="C36" s="35" t="s">
        <v>63</v>
      </c>
      <c r="D36" s="44">
        <v>11.692891558878998</v>
      </c>
      <c r="E36" s="44">
        <v>0</v>
      </c>
      <c r="F36" s="44">
        <v>0</v>
      </c>
      <c r="G36" s="44">
        <v>11.692891558878998</v>
      </c>
      <c r="H36" s="44">
        <f t="shared" ref="H36:H37" si="52">SUM(I36:L36)</f>
        <v>0</v>
      </c>
      <c r="I36" s="44">
        <v>0</v>
      </c>
      <c r="J36" s="44">
        <v>0</v>
      </c>
      <c r="K36" s="44">
        <v>0</v>
      </c>
      <c r="L36" s="44">
        <v>0</v>
      </c>
      <c r="M36" s="44">
        <f t="shared" ref="M36:M37" si="53">SUM(N36:Q36)</f>
        <v>7.0254566900000004</v>
      </c>
      <c r="N36" s="52">
        <v>0</v>
      </c>
      <c r="O36" s="52">
        <v>0</v>
      </c>
      <c r="P36" s="52">
        <v>7.0254566900000004</v>
      </c>
      <c r="Q36" s="52"/>
      <c r="R36" s="53">
        <f>G36-M36</f>
        <v>4.6674348688789973</v>
      </c>
      <c r="S36" s="52">
        <f t="shared" si="45"/>
        <v>7.0254566900000004</v>
      </c>
      <c r="T36" s="54">
        <f t="shared" si="10"/>
        <v>0</v>
      </c>
      <c r="U36" s="52">
        <f t="shared" si="46"/>
        <v>0</v>
      </c>
      <c r="V36" s="54">
        <f t="shared" si="12"/>
        <v>0</v>
      </c>
      <c r="W36" s="52">
        <f t="shared" si="47"/>
        <v>0</v>
      </c>
      <c r="X36" s="54">
        <f t="shared" si="14"/>
        <v>0</v>
      </c>
      <c r="Y36" s="52">
        <f t="shared" si="48"/>
        <v>7.0254566900000004</v>
      </c>
      <c r="Z36" s="54">
        <f t="shared" si="16"/>
        <v>0</v>
      </c>
      <c r="AA36" s="52">
        <f t="shared" si="49"/>
        <v>0</v>
      </c>
      <c r="AB36" s="54">
        <f t="shared" si="18"/>
        <v>0</v>
      </c>
      <c r="AC36" s="37" t="s">
        <v>131</v>
      </c>
    </row>
    <row r="37" spans="1:29" ht="38.25" x14ac:dyDescent="0.25">
      <c r="A37" s="36" t="s">
        <v>54</v>
      </c>
      <c r="B37" s="37" t="s">
        <v>108</v>
      </c>
      <c r="C37" s="35" t="s">
        <v>63</v>
      </c>
      <c r="D37" s="44">
        <v>6.4907368075929597</v>
      </c>
      <c r="E37" s="44">
        <v>0</v>
      </c>
      <c r="F37" s="44">
        <v>0</v>
      </c>
      <c r="G37" s="44">
        <v>6.4907368075929597</v>
      </c>
      <c r="H37" s="44">
        <f t="shared" si="52"/>
        <v>0</v>
      </c>
      <c r="I37" s="44">
        <v>0</v>
      </c>
      <c r="J37" s="44">
        <v>0</v>
      </c>
      <c r="K37" s="44">
        <v>0</v>
      </c>
      <c r="L37" s="44">
        <v>0</v>
      </c>
      <c r="M37" s="44">
        <f t="shared" si="53"/>
        <v>0.93401639999999997</v>
      </c>
      <c r="N37" s="52">
        <v>0</v>
      </c>
      <c r="O37" s="52">
        <v>0</v>
      </c>
      <c r="P37" s="52">
        <v>0.93401639999999997</v>
      </c>
      <c r="Q37" s="52"/>
      <c r="R37" s="53">
        <f>G37-M37</f>
        <v>5.5567204075929597</v>
      </c>
      <c r="S37" s="52">
        <f t="shared" si="45"/>
        <v>0.93401639999999997</v>
      </c>
      <c r="T37" s="54">
        <f t="shared" si="10"/>
        <v>0</v>
      </c>
      <c r="U37" s="52">
        <f t="shared" si="46"/>
        <v>0</v>
      </c>
      <c r="V37" s="54">
        <f t="shared" si="12"/>
        <v>0</v>
      </c>
      <c r="W37" s="52">
        <f t="shared" si="47"/>
        <v>0</v>
      </c>
      <c r="X37" s="54">
        <f t="shared" si="14"/>
        <v>0</v>
      </c>
      <c r="Y37" s="52">
        <f t="shared" si="48"/>
        <v>0.93401639999999997</v>
      </c>
      <c r="Z37" s="54">
        <f t="shared" si="16"/>
        <v>0</v>
      </c>
      <c r="AA37" s="52">
        <f t="shared" si="49"/>
        <v>0</v>
      </c>
      <c r="AB37" s="54">
        <f t="shared" si="18"/>
        <v>0</v>
      </c>
      <c r="AC37" s="37" t="s">
        <v>131</v>
      </c>
    </row>
    <row r="38" spans="1:29" ht="25.5" x14ac:dyDescent="0.25">
      <c r="A38" s="24" t="s">
        <v>57</v>
      </c>
      <c r="B38" s="25" t="s">
        <v>58</v>
      </c>
      <c r="C38" s="26" t="s">
        <v>25</v>
      </c>
      <c r="D38" s="41">
        <f>IF(SUM(D39,D63,D67,D76)&lt;&gt;0,SUM(D39,D63,D67,D76),0)</f>
        <v>1823.8221177156263</v>
      </c>
      <c r="E38" s="41">
        <v>0</v>
      </c>
      <c r="F38" s="41">
        <f t="shared" ref="F38:S38" si="54">IF(SUM(F39,F63,F67,F76)&lt;&gt;0,SUM(F39,F63,F67,F76),0)</f>
        <v>59.947197740000007</v>
      </c>
      <c r="G38" s="41">
        <f t="shared" si="54"/>
        <v>1763.8749199756264</v>
      </c>
      <c r="H38" s="41">
        <f t="shared" si="54"/>
        <v>0</v>
      </c>
      <c r="I38" s="41">
        <f t="shared" si="54"/>
        <v>0</v>
      </c>
      <c r="J38" s="41">
        <f t="shared" si="54"/>
        <v>0</v>
      </c>
      <c r="K38" s="41">
        <f t="shared" si="54"/>
        <v>0</v>
      </c>
      <c r="L38" s="41">
        <f t="shared" si="54"/>
        <v>0</v>
      </c>
      <c r="M38" s="41">
        <f t="shared" si="54"/>
        <v>384.82638870999995</v>
      </c>
      <c r="N38" s="41">
        <f t="shared" si="54"/>
        <v>0</v>
      </c>
      <c r="O38" s="41">
        <f t="shared" si="54"/>
        <v>0</v>
      </c>
      <c r="P38" s="41">
        <f t="shared" si="54"/>
        <v>384.82638870999995</v>
      </c>
      <c r="Q38" s="41">
        <f t="shared" si="54"/>
        <v>0</v>
      </c>
      <c r="R38" s="41">
        <f t="shared" si="54"/>
        <v>1379.0485312656267</v>
      </c>
      <c r="S38" s="41">
        <f t="shared" si="54"/>
        <v>384.82638870999995</v>
      </c>
      <c r="T38" s="49">
        <f t="shared" ref="T38:T49" si="55">IF(H38=0,0,(S38/H38*100))</f>
        <v>0</v>
      </c>
      <c r="U38" s="41">
        <f>IF(SUM(U39,U63,U67,U76)&lt;&gt;0,SUM(U39,U63,U67,U76),0)</f>
        <v>0</v>
      </c>
      <c r="V38" s="49">
        <f t="shared" ref="V38:V49" si="56">IF(I38=0,0,(U38/I38*100))</f>
        <v>0</v>
      </c>
      <c r="W38" s="41">
        <f>IF(SUM(W39,W63,W67,W76)&lt;&gt;0,SUM(W39,W63,W67,W76),0)</f>
        <v>0</v>
      </c>
      <c r="X38" s="49">
        <f t="shared" ref="X38:X49" si="57">IF(J38=0,0,(W38/J38*100))</f>
        <v>0</v>
      </c>
      <c r="Y38" s="41">
        <f>IF(SUM(Y39,Y63,Y67,Y76)&lt;&gt;0,SUM(Y39,Y63,Y67,Y76),0)</f>
        <v>384.82638870999995</v>
      </c>
      <c r="Z38" s="49">
        <f t="shared" ref="Z38:Z49" si="58">IF(K38=0,0,(Y38/K38*100))</f>
        <v>0</v>
      </c>
      <c r="AA38" s="41">
        <f>IF(SUM(AA39,AA63,AA67,AA76)&lt;&gt;0,SUM(AA39,AA63,AA67,AA76),0)</f>
        <v>0</v>
      </c>
      <c r="AB38" s="49">
        <f t="shared" ref="AB38:AB49" si="59">IF(L38=0,0,(AA38/L38*100))</f>
        <v>0</v>
      </c>
      <c r="AC38" s="25"/>
    </row>
    <row r="39" spans="1:29" ht="51" x14ac:dyDescent="0.25">
      <c r="A39" s="27" t="s">
        <v>59</v>
      </c>
      <c r="B39" s="28" t="s">
        <v>60</v>
      </c>
      <c r="C39" s="29" t="s">
        <v>25</v>
      </c>
      <c r="D39" s="42">
        <f>IF(SUM(D40,D42)&lt;&gt;0,SUM(D40,D42),0)</f>
        <v>1805.8511564596579</v>
      </c>
      <c r="E39" s="42">
        <v>0</v>
      </c>
      <c r="F39" s="42">
        <f t="shared" ref="F39:S39" si="60">IF(SUM(F40,F42)&lt;&gt;0,SUM(F40,F42),0)</f>
        <v>59.947197740000007</v>
      </c>
      <c r="G39" s="42">
        <f t="shared" si="60"/>
        <v>1745.903958719658</v>
      </c>
      <c r="H39" s="42">
        <f t="shared" si="60"/>
        <v>0</v>
      </c>
      <c r="I39" s="42">
        <f t="shared" si="60"/>
        <v>0</v>
      </c>
      <c r="J39" s="42">
        <f t="shared" si="60"/>
        <v>0</v>
      </c>
      <c r="K39" s="42">
        <f t="shared" si="60"/>
        <v>0</v>
      </c>
      <c r="L39" s="42">
        <f t="shared" si="60"/>
        <v>0</v>
      </c>
      <c r="M39" s="42">
        <f t="shared" si="60"/>
        <v>368.70094359999996</v>
      </c>
      <c r="N39" s="42">
        <f t="shared" si="60"/>
        <v>0</v>
      </c>
      <c r="O39" s="42">
        <f t="shared" si="60"/>
        <v>0</v>
      </c>
      <c r="P39" s="42">
        <f t="shared" si="60"/>
        <v>368.70094359999996</v>
      </c>
      <c r="Q39" s="42">
        <f t="shared" si="60"/>
        <v>0</v>
      </c>
      <c r="R39" s="42">
        <f t="shared" si="60"/>
        <v>1377.2030151196584</v>
      </c>
      <c r="S39" s="42">
        <f t="shared" si="60"/>
        <v>368.70094359999996</v>
      </c>
      <c r="T39" s="50">
        <f t="shared" si="55"/>
        <v>0</v>
      </c>
      <c r="U39" s="42">
        <f>IF(SUM(U40,U42)&lt;&gt;0,SUM(U40,U42),0)</f>
        <v>0</v>
      </c>
      <c r="V39" s="50">
        <f t="shared" si="56"/>
        <v>0</v>
      </c>
      <c r="W39" s="42">
        <f>IF(SUM(W40,W42)&lt;&gt;0,SUM(W40,W42),0)</f>
        <v>0</v>
      </c>
      <c r="X39" s="50">
        <f t="shared" si="57"/>
        <v>0</v>
      </c>
      <c r="Y39" s="42">
        <f>IF(SUM(Y40,Y42)&lt;&gt;0,SUM(Y40,Y42),0)</f>
        <v>368.70094359999996</v>
      </c>
      <c r="Z39" s="50">
        <f t="shared" si="58"/>
        <v>0</v>
      </c>
      <c r="AA39" s="42">
        <f>IF(SUM(AA40,AA42)&lt;&gt;0,SUM(AA40,AA42),0)</f>
        <v>0</v>
      </c>
      <c r="AB39" s="50">
        <f t="shared" si="59"/>
        <v>0</v>
      </c>
      <c r="AC39" s="28"/>
    </row>
    <row r="40" spans="1:29" ht="25.5" x14ac:dyDescent="0.25">
      <c r="A40" s="30" t="s">
        <v>61</v>
      </c>
      <c r="B40" s="31" t="s">
        <v>62</v>
      </c>
      <c r="C40" s="32" t="s">
        <v>25</v>
      </c>
      <c r="D40" s="43">
        <f t="shared" ref="D40:S40" si="61">SUM(D41:D41)</f>
        <v>162.73672384968617</v>
      </c>
      <c r="E40" s="43">
        <f t="shared" si="61"/>
        <v>0</v>
      </c>
      <c r="F40" s="43">
        <f t="shared" si="61"/>
        <v>0</v>
      </c>
      <c r="G40" s="43">
        <f t="shared" si="61"/>
        <v>162.73672384968617</v>
      </c>
      <c r="H40" s="43">
        <f t="shared" si="61"/>
        <v>0</v>
      </c>
      <c r="I40" s="43">
        <f t="shared" si="61"/>
        <v>0</v>
      </c>
      <c r="J40" s="43">
        <f t="shared" si="61"/>
        <v>0</v>
      </c>
      <c r="K40" s="43">
        <f t="shared" si="61"/>
        <v>0</v>
      </c>
      <c r="L40" s="43">
        <f t="shared" si="61"/>
        <v>0</v>
      </c>
      <c r="M40" s="43">
        <f t="shared" si="61"/>
        <v>10.4688</v>
      </c>
      <c r="N40" s="45">
        <f t="shared" si="61"/>
        <v>0</v>
      </c>
      <c r="O40" s="45">
        <f t="shared" si="61"/>
        <v>0</v>
      </c>
      <c r="P40" s="45">
        <f t="shared" si="61"/>
        <v>10.4688</v>
      </c>
      <c r="Q40" s="45">
        <f t="shared" si="61"/>
        <v>0</v>
      </c>
      <c r="R40" s="45">
        <f t="shared" si="61"/>
        <v>152.26792384968618</v>
      </c>
      <c r="S40" s="45">
        <f t="shared" si="61"/>
        <v>10.4688</v>
      </c>
      <c r="T40" s="51">
        <f t="shared" si="55"/>
        <v>0</v>
      </c>
      <c r="U40" s="45">
        <f>SUM(U41:U41)</f>
        <v>0</v>
      </c>
      <c r="V40" s="51">
        <f t="shared" si="56"/>
        <v>0</v>
      </c>
      <c r="W40" s="45">
        <f>SUM(W41:W41)</f>
        <v>0</v>
      </c>
      <c r="X40" s="51">
        <f t="shared" si="57"/>
        <v>0</v>
      </c>
      <c r="Y40" s="45">
        <f>SUM(Y41:Y41)</f>
        <v>10.4688</v>
      </c>
      <c r="Z40" s="51">
        <f t="shared" si="58"/>
        <v>0</v>
      </c>
      <c r="AA40" s="45">
        <f>SUM(AA41:AA41)</f>
        <v>0</v>
      </c>
      <c r="AB40" s="51">
        <f t="shared" si="59"/>
        <v>0</v>
      </c>
      <c r="AC40" s="31"/>
    </row>
    <row r="41" spans="1:29" ht="63.75" x14ac:dyDescent="0.25">
      <c r="A41" s="36" t="s">
        <v>61</v>
      </c>
      <c r="B41" s="37" t="s">
        <v>110</v>
      </c>
      <c r="C41" s="55" t="s">
        <v>63</v>
      </c>
      <c r="D41" s="44">
        <v>162.73672384968617</v>
      </c>
      <c r="E41" s="44">
        <v>0</v>
      </c>
      <c r="F41" s="44">
        <v>0</v>
      </c>
      <c r="G41" s="44">
        <v>162.73672384968617</v>
      </c>
      <c r="H41" s="44">
        <f t="shared" ref="H41" si="62">SUM(I41:L41)</f>
        <v>0</v>
      </c>
      <c r="I41" s="44">
        <v>0</v>
      </c>
      <c r="J41" s="44">
        <v>0</v>
      </c>
      <c r="K41" s="44">
        <v>0</v>
      </c>
      <c r="L41" s="44">
        <v>0</v>
      </c>
      <c r="M41" s="44">
        <f t="shared" ref="M41" si="63">SUM(N41:Q41)</f>
        <v>10.4688</v>
      </c>
      <c r="N41" s="52">
        <v>0</v>
      </c>
      <c r="O41" s="52">
        <v>0</v>
      </c>
      <c r="P41" s="52">
        <v>10.4688</v>
      </c>
      <c r="Q41" s="52"/>
      <c r="R41" s="53">
        <f>G41-M41</f>
        <v>152.26792384968618</v>
      </c>
      <c r="S41" s="52">
        <f t="shared" ref="S41:S49" si="64">M41-H41</f>
        <v>10.4688</v>
      </c>
      <c r="T41" s="54">
        <f t="shared" si="55"/>
        <v>0</v>
      </c>
      <c r="U41" s="52">
        <f t="shared" ref="U41:U49" si="65">N41-I41</f>
        <v>0</v>
      </c>
      <c r="V41" s="54">
        <f t="shared" si="56"/>
        <v>0</v>
      </c>
      <c r="W41" s="52">
        <f t="shared" ref="W41:W49" si="66">O41-J41</f>
        <v>0</v>
      </c>
      <c r="X41" s="54">
        <f t="shared" si="57"/>
        <v>0</v>
      </c>
      <c r="Y41" s="52">
        <f t="shared" ref="Y41:Y49" si="67">P41-K41</f>
        <v>10.4688</v>
      </c>
      <c r="Z41" s="54">
        <f t="shared" si="58"/>
        <v>0</v>
      </c>
      <c r="AA41" s="52">
        <f t="shared" ref="AA41:AA49" si="68">Q41-L41</f>
        <v>0</v>
      </c>
      <c r="AB41" s="54">
        <f t="shared" si="59"/>
        <v>0</v>
      </c>
      <c r="AC41" s="37" t="s">
        <v>109</v>
      </c>
    </row>
    <row r="42" spans="1:29" ht="38.25" x14ac:dyDescent="0.25">
      <c r="A42" s="30" t="s">
        <v>64</v>
      </c>
      <c r="B42" s="31" t="s">
        <v>65</v>
      </c>
      <c r="C42" s="32" t="s">
        <v>25</v>
      </c>
      <c r="D42" s="43">
        <f>SUM(D43:D62)</f>
        <v>1643.1144326099718</v>
      </c>
      <c r="E42" s="43">
        <v>0</v>
      </c>
      <c r="F42" s="43">
        <f t="shared" ref="F42:S42" si="69">SUM(F43:F62)</f>
        <v>59.947197740000007</v>
      </c>
      <c r="G42" s="43">
        <f t="shared" si="69"/>
        <v>1583.1672348699719</v>
      </c>
      <c r="H42" s="43">
        <f t="shared" si="69"/>
        <v>0</v>
      </c>
      <c r="I42" s="43">
        <f t="shared" si="69"/>
        <v>0</v>
      </c>
      <c r="J42" s="43">
        <f t="shared" si="69"/>
        <v>0</v>
      </c>
      <c r="K42" s="43">
        <f t="shared" si="69"/>
        <v>0</v>
      </c>
      <c r="L42" s="43">
        <f t="shared" si="69"/>
        <v>0</v>
      </c>
      <c r="M42" s="43">
        <f t="shared" si="69"/>
        <v>358.23214359999997</v>
      </c>
      <c r="N42" s="45">
        <f t="shared" si="69"/>
        <v>0</v>
      </c>
      <c r="O42" s="45">
        <f t="shared" si="69"/>
        <v>0</v>
      </c>
      <c r="P42" s="45">
        <f t="shared" si="69"/>
        <v>358.23214359999997</v>
      </c>
      <c r="Q42" s="45">
        <f t="shared" si="69"/>
        <v>0</v>
      </c>
      <c r="R42" s="45">
        <f t="shared" si="69"/>
        <v>1224.9350912699722</v>
      </c>
      <c r="S42" s="45">
        <f t="shared" si="69"/>
        <v>358.23214359999997</v>
      </c>
      <c r="T42" s="51">
        <f t="shared" si="55"/>
        <v>0</v>
      </c>
      <c r="U42" s="45">
        <f>SUM(U43:U62)</f>
        <v>0</v>
      </c>
      <c r="V42" s="51">
        <f t="shared" si="56"/>
        <v>0</v>
      </c>
      <c r="W42" s="45">
        <f>SUM(W43:W62)</f>
        <v>0</v>
      </c>
      <c r="X42" s="51">
        <f t="shared" si="57"/>
        <v>0</v>
      </c>
      <c r="Y42" s="45">
        <f>SUM(Y43:Y62)</f>
        <v>358.23214359999997</v>
      </c>
      <c r="Z42" s="51">
        <f t="shared" si="58"/>
        <v>0</v>
      </c>
      <c r="AA42" s="45">
        <f>SUM(AA43:AA62)</f>
        <v>0</v>
      </c>
      <c r="AB42" s="51">
        <f t="shared" si="59"/>
        <v>0</v>
      </c>
      <c r="AC42" s="31"/>
    </row>
    <row r="43" spans="1:29" ht="63.75" x14ac:dyDescent="0.25">
      <c r="A43" s="34" t="s">
        <v>64</v>
      </c>
      <c r="B43" s="37" t="s">
        <v>111</v>
      </c>
      <c r="C43" s="56" t="s">
        <v>63</v>
      </c>
      <c r="D43" s="44">
        <v>330.31852993408188</v>
      </c>
      <c r="E43" s="44">
        <v>0</v>
      </c>
      <c r="F43" s="44">
        <v>0</v>
      </c>
      <c r="G43" s="44">
        <v>330.31852993408188</v>
      </c>
      <c r="H43" s="44">
        <f t="shared" ref="H43:H62" si="70">SUM(I43:L43)</f>
        <v>0</v>
      </c>
      <c r="I43" s="44">
        <v>0</v>
      </c>
      <c r="J43" s="44">
        <v>0</v>
      </c>
      <c r="K43" s="44"/>
      <c r="L43" s="44">
        <v>0</v>
      </c>
      <c r="M43" s="44">
        <f t="shared" ref="M43:M62" si="71">SUM(N43:Q43)</f>
        <v>32.051915999999999</v>
      </c>
      <c r="N43" s="52">
        <v>0</v>
      </c>
      <c r="O43" s="52">
        <v>0</v>
      </c>
      <c r="P43" s="52">
        <v>32.051915999999999</v>
      </c>
      <c r="Q43" s="52"/>
      <c r="R43" s="53">
        <f t="shared" ref="R43:R49" si="72">G43-M43</f>
        <v>298.26661393408187</v>
      </c>
      <c r="S43" s="52">
        <f t="shared" si="64"/>
        <v>32.051915999999999</v>
      </c>
      <c r="T43" s="54">
        <f t="shared" si="55"/>
        <v>0</v>
      </c>
      <c r="U43" s="52">
        <f t="shared" si="65"/>
        <v>0</v>
      </c>
      <c r="V43" s="54">
        <f t="shared" si="56"/>
        <v>0</v>
      </c>
      <c r="W43" s="52">
        <f t="shared" si="66"/>
        <v>0</v>
      </c>
      <c r="X43" s="54">
        <f t="shared" si="57"/>
        <v>0</v>
      </c>
      <c r="Y43" s="52">
        <f t="shared" si="67"/>
        <v>32.051915999999999</v>
      </c>
      <c r="Z43" s="54">
        <f t="shared" si="58"/>
        <v>0</v>
      </c>
      <c r="AA43" s="52">
        <f t="shared" si="68"/>
        <v>0</v>
      </c>
      <c r="AB43" s="54">
        <f t="shared" si="59"/>
        <v>0</v>
      </c>
      <c r="AC43" s="37" t="s">
        <v>109</v>
      </c>
    </row>
    <row r="44" spans="1:29" ht="63.75" x14ac:dyDescent="0.25">
      <c r="A44" s="34" t="s">
        <v>64</v>
      </c>
      <c r="B44" s="37" t="s">
        <v>112</v>
      </c>
      <c r="C44" s="56" t="s">
        <v>63</v>
      </c>
      <c r="D44" s="44">
        <v>149.46534972285201</v>
      </c>
      <c r="E44" s="44">
        <v>0</v>
      </c>
      <c r="F44" s="44">
        <v>0</v>
      </c>
      <c r="G44" s="44">
        <v>149.46534972285201</v>
      </c>
      <c r="H44" s="44">
        <f t="shared" si="70"/>
        <v>0</v>
      </c>
      <c r="I44" s="44">
        <v>0</v>
      </c>
      <c r="J44" s="44">
        <v>0</v>
      </c>
      <c r="K44" s="44"/>
      <c r="L44" s="44">
        <v>0</v>
      </c>
      <c r="M44" s="44">
        <f t="shared" si="71"/>
        <v>100.82514677</v>
      </c>
      <c r="N44" s="52">
        <v>0</v>
      </c>
      <c r="O44" s="52">
        <v>0</v>
      </c>
      <c r="P44" s="52">
        <v>100.82514677</v>
      </c>
      <c r="Q44" s="52"/>
      <c r="R44" s="53">
        <f t="shared" si="72"/>
        <v>48.640202952852007</v>
      </c>
      <c r="S44" s="52">
        <f t="shared" si="64"/>
        <v>100.82514677</v>
      </c>
      <c r="T44" s="54">
        <f t="shared" si="55"/>
        <v>0</v>
      </c>
      <c r="U44" s="52">
        <f t="shared" si="65"/>
        <v>0</v>
      </c>
      <c r="V44" s="54">
        <f t="shared" si="56"/>
        <v>0</v>
      </c>
      <c r="W44" s="52">
        <f t="shared" si="66"/>
        <v>0</v>
      </c>
      <c r="X44" s="54">
        <f t="shared" si="57"/>
        <v>0</v>
      </c>
      <c r="Y44" s="52">
        <f t="shared" si="67"/>
        <v>100.82514677</v>
      </c>
      <c r="Z44" s="54">
        <f t="shared" si="58"/>
        <v>0</v>
      </c>
      <c r="AA44" s="52">
        <f t="shared" si="68"/>
        <v>0</v>
      </c>
      <c r="AB44" s="54">
        <f t="shared" si="59"/>
        <v>0</v>
      </c>
      <c r="AC44" s="33" t="s">
        <v>109</v>
      </c>
    </row>
    <row r="45" spans="1:29" ht="76.5" x14ac:dyDescent="0.25">
      <c r="A45" s="34" t="s">
        <v>64</v>
      </c>
      <c r="B45" s="37" t="s">
        <v>113</v>
      </c>
      <c r="C45" s="56" t="s">
        <v>63</v>
      </c>
      <c r="D45" s="44">
        <v>18.774209601483136</v>
      </c>
      <c r="E45" s="44">
        <v>0</v>
      </c>
      <c r="F45" s="44">
        <v>0</v>
      </c>
      <c r="G45" s="44">
        <v>18.774209601483136</v>
      </c>
      <c r="H45" s="44">
        <f t="shared" si="70"/>
        <v>0</v>
      </c>
      <c r="I45" s="44">
        <v>0</v>
      </c>
      <c r="J45" s="44">
        <v>0</v>
      </c>
      <c r="K45" s="44">
        <v>0</v>
      </c>
      <c r="L45" s="44">
        <v>0</v>
      </c>
      <c r="M45" s="44">
        <f t="shared" si="71"/>
        <v>0.27027119999999999</v>
      </c>
      <c r="N45" s="52">
        <v>0</v>
      </c>
      <c r="O45" s="52">
        <v>0</v>
      </c>
      <c r="P45" s="52">
        <v>0.27027119999999999</v>
      </c>
      <c r="Q45" s="52"/>
      <c r="R45" s="53">
        <f t="shared" si="72"/>
        <v>18.503938401483136</v>
      </c>
      <c r="S45" s="52">
        <f t="shared" si="64"/>
        <v>0.27027119999999999</v>
      </c>
      <c r="T45" s="54">
        <f t="shared" si="55"/>
        <v>0</v>
      </c>
      <c r="U45" s="52">
        <f t="shared" si="65"/>
        <v>0</v>
      </c>
      <c r="V45" s="54">
        <f t="shared" si="56"/>
        <v>0</v>
      </c>
      <c r="W45" s="52">
        <f t="shared" si="66"/>
        <v>0</v>
      </c>
      <c r="X45" s="54">
        <f t="shared" si="57"/>
        <v>0</v>
      </c>
      <c r="Y45" s="52">
        <f t="shared" si="67"/>
        <v>0.27027119999999999</v>
      </c>
      <c r="Z45" s="54">
        <f t="shared" si="58"/>
        <v>0</v>
      </c>
      <c r="AA45" s="52">
        <f t="shared" si="68"/>
        <v>0</v>
      </c>
      <c r="AB45" s="54">
        <f t="shared" si="59"/>
        <v>0</v>
      </c>
      <c r="AC45" s="33" t="s">
        <v>148</v>
      </c>
    </row>
    <row r="46" spans="1:29" ht="76.5" x14ac:dyDescent="0.25">
      <c r="A46" s="34" t="s">
        <v>64</v>
      </c>
      <c r="B46" s="37" t="s">
        <v>114</v>
      </c>
      <c r="C46" s="56" t="s">
        <v>63</v>
      </c>
      <c r="D46" s="44">
        <v>16.727308696449878</v>
      </c>
      <c r="E46" s="44">
        <v>0</v>
      </c>
      <c r="F46" s="44">
        <v>0</v>
      </c>
      <c r="G46" s="44">
        <v>16.727308696449878</v>
      </c>
      <c r="H46" s="44">
        <f t="shared" si="70"/>
        <v>0</v>
      </c>
      <c r="I46" s="44">
        <v>0</v>
      </c>
      <c r="J46" s="44">
        <v>0</v>
      </c>
      <c r="K46" s="44"/>
      <c r="L46" s="44">
        <v>0</v>
      </c>
      <c r="M46" s="44">
        <f t="shared" si="71"/>
        <v>0.31699919999999998</v>
      </c>
      <c r="N46" s="52">
        <v>0</v>
      </c>
      <c r="O46" s="52">
        <v>0</v>
      </c>
      <c r="P46" s="52">
        <v>0.31699919999999998</v>
      </c>
      <c r="Q46" s="52"/>
      <c r="R46" s="53">
        <f t="shared" si="72"/>
        <v>16.410309496449877</v>
      </c>
      <c r="S46" s="52">
        <f t="shared" si="64"/>
        <v>0.31699919999999998</v>
      </c>
      <c r="T46" s="54">
        <f t="shared" si="55"/>
        <v>0</v>
      </c>
      <c r="U46" s="52">
        <f t="shared" si="65"/>
        <v>0</v>
      </c>
      <c r="V46" s="54">
        <f t="shared" si="56"/>
        <v>0</v>
      </c>
      <c r="W46" s="52">
        <f t="shared" si="66"/>
        <v>0</v>
      </c>
      <c r="X46" s="54">
        <f t="shared" si="57"/>
        <v>0</v>
      </c>
      <c r="Y46" s="52">
        <f t="shared" si="67"/>
        <v>0.31699919999999998</v>
      </c>
      <c r="Z46" s="54">
        <f t="shared" si="58"/>
        <v>0</v>
      </c>
      <c r="AA46" s="52">
        <f t="shared" si="68"/>
        <v>0</v>
      </c>
      <c r="AB46" s="54">
        <f t="shared" si="59"/>
        <v>0</v>
      </c>
      <c r="AC46" s="33" t="s">
        <v>148</v>
      </c>
    </row>
    <row r="47" spans="1:29" ht="76.5" x14ac:dyDescent="0.25">
      <c r="A47" s="34" t="s">
        <v>64</v>
      </c>
      <c r="B47" s="37" t="s">
        <v>115</v>
      </c>
      <c r="C47" s="56" t="s">
        <v>63</v>
      </c>
      <c r="D47" s="44">
        <v>18.774209601483136</v>
      </c>
      <c r="E47" s="44">
        <v>0</v>
      </c>
      <c r="F47" s="44">
        <v>0</v>
      </c>
      <c r="G47" s="44">
        <v>18.774209601483136</v>
      </c>
      <c r="H47" s="44">
        <f t="shared" si="70"/>
        <v>0</v>
      </c>
      <c r="I47" s="44">
        <v>0</v>
      </c>
      <c r="J47" s="44">
        <v>0</v>
      </c>
      <c r="K47" s="44">
        <v>0</v>
      </c>
      <c r="L47" s="44">
        <v>0</v>
      </c>
      <c r="M47" s="44">
        <f t="shared" si="71"/>
        <v>0.27027119999999999</v>
      </c>
      <c r="N47" s="52">
        <v>0</v>
      </c>
      <c r="O47" s="52">
        <v>0</v>
      </c>
      <c r="P47" s="52">
        <v>0.27027119999999999</v>
      </c>
      <c r="Q47" s="52"/>
      <c r="R47" s="53">
        <f t="shared" si="72"/>
        <v>18.503938401483136</v>
      </c>
      <c r="S47" s="52">
        <f t="shared" si="64"/>
        <v>0.27027119999999999</v>
      </c>
      <c r="T47" s="54">
        <f t="shared" si="55"/>
        <v>0</v>
      </c>
      <c r="U47" s="52">
        <f t="shared" si="65"/>
        <v>0</v>
      </c>
      <c r="V47" s="54">
        <f t="shared" si="56"/>
        <v>0</v>
      </c>
      <c r="W47" s="52">
        <f t="shared" si="66"/>
        <v>0</v>
      </c>
      <c r="X47" s="54">
        <f t="shared" si="57"/>
        <v>0</v>
      </c>
      <c r="Y47" s="52">
        <f t="shared" si="67"/>
        <v>0.27027119999999999</v>
      </c>
      <c r="Z47" s="54">
        <f t="shared" si="58"/>
        <v>0</v>
      </c>
      <c r="AA47" s="52">
        <f t="shared" si="68"/>
        <v>0</v>
      </c>
      <c r="AB47" s="54">
        <f t="shared" si="59"/>
        <v>0</v>
      </c>
      <c r="AC47" s="33" t="s">
        <v>148</v>
      </c>
    </row>
    <row r="48" spans="1:29" ht="76.5" x14ac:dyDescent="0.25">
      <c r="A48" s="34" t="s">
        <v>64</v>
      </c>
      <c r="B48" s="37" t="s">
        <v>116</v>
      </c>
      <c r="C48" s="56" t="s">
        <v>63</v>
      </c>
      <c r="D48" s="44">
        <v>19.546864143330367</v>
      </c>
      <c r="E48" s="44">
        <v>0</v>
      </c>
      <c r="F48" s="44">
        <v>0</v>
      </c>
      <c r="G48" s="44">
        <v>19.546864143330367</v>
      </c>
      <c r="H48" s="44">
        <f t="shared" si="70"/>
        <v>0</v>
      </c>
      <c r="I48" s="44">
        <v>0</v>
      </c>
      <c r="J48" s="44">
        <v>0</v>
      </c>
      <c r="K48" s="44">
        <v>0</v>
      </c>
      <c r="L48" s="44">
        <v>0</v>
      </c>
      <c r="M48" s="44">
        <f t="shared" si="71"/>
        <v>0.28186559999999999</v>
      </c>
      <c r="N48" s="52">
        <v>0</v>
      </c>
      <c r="O48" s="52">
        <v>0</v>
      </c>
      <c r="P48" s="52">
        <v>0.28186559999999999</v>
      </c>
      <c r="Q48" s="52"/>
      <c r="R48" s="53">
        <f t="shared" si="72"/>
        <v>19.264998543330368</v>
      </c>
      <c r="S48" s="52">
        <f t="shared" si="64"/>
        <v>0.28186559999999999</v>
      </c>
      <c r="T48" s="54">
        <f t="shared" si="55"/>
        <v>0</v>
      </c>
      <c r="U48" s="52">
        <f t="shared" si="65"/>
        <v>0</v>
      </c>
      <c r="V48" s="54">
        <f t="shared" si="56"/>
        <v>0</v>
      </c>
      <c r="W48" s="52">
        <f t="shared" si="66"/>
        <v>0</v>
      </c>
      <c r="X48" s="54">
        <f t="shared" si="57"/>
        <v>0</v>
      </c>
      <c r="Y48" s="52">
        <f t="shared" si="67"/>
        <v>0.28186559999999999</v>
      </c>
      <c r="Z48" s="54">
        <f t="shared" si="58"/>
        <v>0</v>
      </c>
      <c r="AA48" s="52">
        <f t="shared" si="68"/>
        <v>0</v>
      </c>
      <c r="AB48" s="54">
        <f t="shared" si="59"/>
        <v>0</v>
      </c>
      <c r="AC48" s="33" t="s">
        <v>148</v>
      </c>
    </row>
    <row r="49" spans="1:29" ht="76.5" x14ac:dyDescent="0.25">
      <c r="A49" s="34" t="s">
        <v>64</v>
      </c>
      <c r="B49" s="37" t="s">
        <v>117</v>
      </c>
      <c r="C49" s="56" t="s">
        <v>63</v>
      </c>
      <c r="D49" s="44">
        <v>18.774209601483136</v>
      </c>
      <c r="E49" s="44">
        <v>0</v>
      </c>
      <c r="F49" s="44">
        <v>0</v>
      </c>
      <c r="G49" s="44">
        <v>18.774209601483136</v>
      </c>
      <c r="H49" s="44">
        <f t="shared" si="70"/>
        <v>0</v>
      </c>
      <c r="I49" s="44">
        <v>0</v>
      </c>
      <c r="J49" s="44">
        <v>0</v>
      </c>
      <c r="K49" s="44">
        <v>0</v>
      </c>
      <c r="L49" s="44">
        <v>0</v>
      </c>
      <c r="M49" s="44">
        <f t="shared" si="71"/>
        <v>0.27027119999999999</v>
      </c>
      <c r="N49" s="52">
        <v>0</v>
      </c>
      <c r="O49" s="52">
        <v>0</v>
      </c>
      <c r="P49" s="52">
        <v>0.27027119999999999</v>
      </c>
      <c r="Q49" s="52"/>
      <c r="R49" s="53">
        <f t="shared" si="72"/>
        <v>18.503938401483136</v>
      </c>
      <c r="S49" s="52">
        <f t="shared" si="64"/>
        <v>0.27027119999999999</v>
      </c>
      <c r="T49" s="54">
        <f t="shared" si="55"/>
        <v>0</v>
      </c>
      <c r="U49" s="52">
        <f t="shared" si="65"/>
        <v>0</v>
      </c>
      <c r="V49" s="54">
        <f t="shared" si="56"/>
        <v>0</v>
      </c>
      <c r="W49" s="52">
        <f t="shared" si="66"/>
        <v>0</v>
      </c>
      <c r="X49" s="54">
        <f t="shared" si="57"/>
        <v>0</v>
      </c>
      <c r="Y49" s="52">
        <f t="shared" si="67"/>
        <v>0.27027119999999999</v>
      </c>
      <c r="Z49" s="54">
        <f t="shared" si="58"/>
        <v>0</v>
      </c>
      <c r="AA49" s="52">
        <f t="shared" si="68"/>
        <v>0</v>
      </c>
      <c r="AB49" s="54">
        <f t="shared" si="59"/>
        <v>0</v>
      </c>
      <c r="AC49" s="33" t="s">
        <v>148</v>
      </c>
    </row>
    <row r="50" spans="1:29" ht="76.5" x14ac:dyDescent="0.25">
      <c r="A50" s="34" t="s">
        <v>64</v>
      </c>
      <c r="B50" s="37" t="s">
        <v>118</v>
      </c>
      <c r="C50" s="56" t="s">
        <v>63</v>
      </c>
      <c r="D50" s="44">
        <v>18.774209601483136</v>
      </c>
      <c r="E50" s="44">
        <v>0</v>
      </c>
      <c r="F50" s="44">
        <v>0</v>
      </c>
      <c r="G50" s="44">
        <v>18.774209601483136</v>
      </c>
      <c r="H50" s="44">
        <f t="shared" si="70"/>
        <v>0</v>
      </c>
      <c r="I50" s="44">
        <v>0</v>
      </c>
      <c r="J50" s="44">
        <v>0</v>
      </c>
      <c r="K50" s="44">
        <v>0</v>
      </c>
      <c r="L50" s="44">
        <v>0</v>
      </c>
      <c r="M50" s="44">
        <f t="shared" si="71"/>
        <v>0.27026879999999998</v>
      </c>
      <c r="N50" s="52">
        <v>0</v>
      </c>
      <c r="O50" s="52">
        <v>0</v>
      </c>
      <c r="P50" s="52">
        <v>0.27026879999999998</v>
      </c>
      <c r="Q50" s="52"/>
      <c r="R50" s="53">
        <f t="shared" ref="R50:R62" si="73">G50-M50</f>
        <v>18.503940801483136</v>
      </c>
      <c r="S50" s="52">
        <f t="shared" ref="S50:S62" si="74">M50-H50</f>
        <v>0.27026879999999998</v>
      </c>
      <c r="T50" s="54">
        <f t="shared" ref="T50:T64" si="75">IF(H50=0,0,(S50/H50*100))</f>
        <v>0</v>
      </c>
      <c r="U50" s="52">
        <f t="shared" ref="U50:U62" si="76">N50-I50</f>
        <v>0</v>
      </c>
      <c r="V50" s="54">
        <f t="shared" ref="V50:V64" si="77">IF(I50=0,0,(U50/I50*100))</f>
        <v>0</v>
      </c>
      <c r="W50" s="52">
        <f t="shared" ref="W50:W62" si="78">O50-J50</f>
        <v>0</v>
      </c>
      <c r="X50" s="54">
        <f t="shared" ref="X50:X64" si="79">IF(J50=0,0,(W50/J50*100))</f>
        <v>0</v>
      </c>
      <c r="Y50" s="52">
        <f t="shared" ref="Y50:Y62" si="80">P50-K50</f>
        <v>0.27026879999999998</v>
      </c>
      <c r="Z50" s="54">
        <f t="shared" ref="Z50:Z64" si="81">IF(K50=0,0,(Y50/K50*100))</f>
        <v>0</v>
      </c>
      <c r="AA50" s="52">
        <f t="shared" ref="AA50:AA62" si="82">Q50-L50</f>
        <v>0</v>
      </c>
      <c r="AB50" s="54">
        <f t="shared" ref="AB50:AB64" si="83">IF(L50=0,0,(AA50/L50*100))</f>
        <v>0</v>
      </c>
      <c r="AC50" s="33" t="s">
        <v>148</v>
      </c>
    </row>
    <row r="51" spans="1:29" ht="76.5" x14ac:dyDescent="0.25">
      <c r="A51" s="34" t="s">
        <v>64</v>
      </c>
      <c r="B51" s="37" t="s">
        <v>119</v>
      </c>
      <c r="C51" s="56" t="s">
        <v>63</v>
      </c>
      <c r="D51" s="44">
        <v>76.741063683575874</v>
      </c>
      <c r="E51" s="44">
        <v>0</v>
      </c>
      <c r="F51" s="44">
        <v>0</v>
      </c>
      <c r="G51" s="44">
        <v>76.741063683575874</v>
      </c>
      <c r="H51" s="44">
        <f t="shared" si="70"/>
        <v>0</v>
      </c>
      <c r="I51" s="44">
        <v>0</v>
      </c>
      <c r="J51" s="44">
        <v>0</v>
      </c>
      <c r="K51" s="44">
        <v>0</v>
      </c>
      <c r="L51" s="44">
        <v>0</v>
      </c>
      <c r="M51" s="44">
        <f t="shared" si="71"/>
        <v>0</v>
      </c>
      <c r="N51" s="52">
        <v>0</v>
      </c>
      <c r="O51" s="52">
        <v>0</v>
      </c>
      <c r="P51" s="52">
        <v>0</v>
      </c>
      <c r="Q51" s="52"/>
      <c r="R51" s="53">
        <f t="shared" si="73"/>
        <v>76.741063683575874</v>
      </c>
      <c r="S51" s="52">
        <f t="shared" si="74"/>
        <v>0</v>
      </c>
      <c r="T51" s="54">
        <f t="shared" si="75"/>
        <v>0</v>
      </c>
      <c r="U51" s="52">
        <f t="shared" si="76"/>
        <v>0</v>
      </c>
      <c r="V51" s="54">
        <f t="shared" si="77"/>
        <v>0</v>
      </c>
      <c r="W51" s="52">
        <f t="shared" si="78"/>
        <v>0</v>
      </c>
      <c r="X51" s="54">
        <f t="shared" si="79"/>
        <v>0</v>
      </c>
      <c r="Y51" s="52">
        <f t="shared" si="80"/>
        <v>0</v>
      </c>
      <c r="Z51" s="54">
        <f t="shared" si="81"/>
        <v>0</v>
      </c>
      <c r="AA51" s="52">
        <f t="shared" si="82"/>
        <v>0</v>
      </c>
      <c r="AB51" s="54">
        <f t="shared" si="83"/>
        <v>0</v>
      </c>
      <c r="AC51" s="33"/>
    </row>
    <row r="52" spans="1:29" ht="63.75" x14ac:dyDescent="0.25">
      <c r="A52" s="34" t="s">
        <v>64</v>
      </c>
      <c r="B52" s="37" t="s">
        <v>120</v>
      </c>
      <c r="C52" s="56" t="s">
        <v>63</v>
      </c>
      <c r="D52" s="44">
        <v>208.93660576127064</v>
      </c>
      <c r="E52" s="44">
        <v>0</v>
      </c>
      <c r="F52" s="44">
        <v>0</v>
      </c>
      <c r="G52" s="44">
        <v>208.93660576127064</v>
      </c>
      <c r="H52" s="44">
        <f t="shared" si="70"/>
        <v>0</v>
      </c>
      <c r="I52" s="44">
        <v>0</v>
      </c>
      <c r="J52" s="44">
        <v>0</v>
      </c>
      <c r="K52" s="44">
        <v>0</v>
      </c>
      <c r="L52" s="44">
        <v>0</v>
      </c>
      <c r="M52" s="44">
        <f t="shared" si="71"/>
        <v>7.38499324</v>
      </c>
      <c r="N52" s="52">
        <v>0</v>
      </c>
      <c r="O52" s="52">
        <v>0</v>
      </c>
      <c r="P52" s="52">
        <v>7.38499324</v>
      </c>
      <c r="Q52" s="52"/>
      <c r="R52" s="53">
        <f t="shared" si="73"/>
        <v>201.55161252127064</v>
      </c>
      <c r="S52" s="52">
        <f t="shared" si="74"/>
        <v>7.38499324</v>
      </c>
      <c r="T52" s="54">
        <f t="shared" si="75"/>
        <v>0</v>
      </c>
      <c r="U52" s="52">
        <f t="shared" si="76"/>
        <v>0</v>
      </c>
      <c r="V52" s="54">
        <f t="shared" si="77"/>
        <v>0</v>
      </c>
      <c r="W52" s="52">
        <f t="shared" si="78"/>
        <v>0</v>
      </c>
      <c r="X52" s="54">
        <f t="shared" si="79"/>
        <v>0</v>
      </c>
      <c r="Y52" s="52">
        <f t="shared" si="80"/>
        <v>7.38499324</v>
      </c>
      <c r="Z52" s="54">
        <f t="shared" si="81"/>
        <v>0</v>
      </c>
      <c r="AA52" s="52">
        <f t="shared" si="82"/>
        <v>0</v>
      </c>
      <c r="AB52" s="54">
        <f t="shared" si="83"/>
        <v>0</v>
      </c>
      <c r="AC52" s="33" t="s">
        <v>109</v>
      </c>
    </row>
    <row r="53" spans="1:29" ht="63.75" x14ac:dyDescent="0.25">
      <c r="A53" s="34" t="s">
        <v>64</v>
      </c>
      <c r="B53" s="37" t="s">
        <v>121</v>
      </c>
      <c r="C53" s="56" t="s">
        <v>63</v>
      </c>
      <c r="D53" s="44">
        <v>121.77632582034423</v>
      </c>
      <c r="E53" s="44">
        <v>0</v>
      </c>
      <c r="F53" s="44">
        <v>5.2609980699999994</v>
      </c>
      <c r="G53" s="44">
        <v>116.51532775034423</v>
      </c>
      <c r="H53" s="44">
        <f t="shared" si="70"/>
        <v>0</v>
      </c>
      <c r="I53" s="44">
        <v>0</v>
      </c>
      <c r="J53" s="44">
        <v>0</v>
      </c>
      <c r="K53" s="44">
        <v>0</v>
      </c>
      <c r="L53" s="44">
        <v>0</v>
      </c>
      <c r="M53" s="44">
        <f t="shared" si="71"/>
        <v>109.19397286</v>
      </c>
      <c r="N53" s="52">
        <v>0</v>
      </c>
      <c r="O53" s="52">
        <v>0</v>
      </c>
      <c r="P53" s="52">
        <v>109.19397286</v>
      </c>
      <c r="Q53" s="52"/>
      <c r="R53" s="53">
        <f t="shared" si="73"/>
        <v>7.3213548903442245</v>
      </c>
      <c r="S53" s="52">
        <f t="shared" si="74"/>
        <v>109.19397286</v>
      </c>
      <c r="T53" s="54">
        <f t="shared" si="75"/>
        <v>0</v>
      </c>
      <c r="U53" s="52">
        <f t="shared" si="76"/>
        <v>0</v>
      </c>
      <c r="V53" s="54">
        <f t="shared" si="77"/>
        <v>0</v>
      </c>
      <c r="W53" s="52">
        <f t="shared" si="78"/>
        <v>0</v>
      </c>
      <c r="X53" s="54">
        <f t="shared" si="79"/>
        <v>0</v>
      </c>
      <c r="Y53" s="52">
        <f t="shared" si="80"/>
        <v>109.19397286</v>
      </c>
      <c r="Z53" s="54">
        <f t="shared" si="81"/>
        <v>0</v>
      </c>
      <c r="AA53" s="52">
        <f t="shared" si="82"/>
        <v>0</v>
      </c>
      <c r="AB53" s="54">
        <f t="shared" si="83"/>
        <v>0</v>
      </c>
      <c r="AC53" s="33" t="s">
        <v>109</v>
      </c>
    </row>
    <row r="54" spans="1:29" ht="63.75" x14ac:dyDescent="0.25">
      <c r="A54" s="34" t="s">
        <v>64</v>
      </c>
      <c r="B54" s="37" t="s">
        <v>122</v>
      </c>
      <c r="C54" s="56" t="s">
        <v>63</v>
      </c>
      <c r="D54" s="44">
        <v>441.92136923850984</v>
      </c>
      <c r="E54" s="44">
        <v>0</v>
      </c>
      <c r="F54" s="44">
        <v>0</v>
      </c>
      <c r="G54" s="44">
        <v>441.92136923850984</v>
      </c>
      <c r="H54" s="44">
        <f t="shared" si="70"/>
        <v>0</v>
      </c>
      <c r="I54" s="44">
        <v>0</v>
      </c>
      <c r="J54" s="44">
        <v>0</v>
      </c>
      <c r="K54" s="44">
        <v>0</v>
      </c>
      <c r="L54" s="44">
        <v>0</v>
      </c>
      <c r="M54" s="44">
        <f t="shared" si="71"/>
        <v>55.648130160000001</v>
      </c>
      <c r="N54" s="52">
        <v>0</v>
      </c>
      <c r="O54" s="52">
        <v>0</v>
      </c>
      <c r="P54" s="52">
        <v>55.648130160000001</v>
      </c>
      <c r="Q54" s="52"/>
      <c r="R54" s="53">
        <f t="shared" si="73"/>
        <v>386.27323907850985</v>
      </c>
      <c r="S54" s="52">
        <f t="shared" si="74"/>
        <v>55.648130160000001</v>
      </c>
      <c r="T54" s="54">
        <f t="shared" si="75"/>
        <v>0</v>
      </c>
      <c r="U54" s="52">
        <f t="shared" si="76"/>
        <v>0</v>
      </c>
      <c r="V54" s="54">
        <f t="shared" si="77"/>
        <v>0</v>
      </c>
      <c r="W54" s="52">
        <f t="shared" si="78"/>
        <v>0</v>
      </c>
      <c r="X54" s="54">
        <f t="shared" si="79"/>
        <v>0</v>
      </c>
      <c r="Y54" s="52">
        <f t="shared" si="80"/>
        <v>55.648130160000001</v>
      </c>
      <c r="Z54" s="54">
        <f t="shared" si="81"/>
        <v>0</v>
      </c>
      <c r="AA54" s="52">
        <f t="shared" si="82"/>
        <v>0</v>
      </c>
      <c r="AB54" s="54">
        <f t="shared" si="83"/>
        <v>0</v>
      </c>
      <c r="AC54" s="33" t="s">
        <v>109</v>
      </c>
    </row>
    <row r="55" spans="1:29" ht="63.75" x14ac:dyDescent="0.25">
      <c r="A55" s="34" t="s">
        <v>64</v>
      </c>
      <c r="B55" s="37" t="s">
        <v>123</v>
      </c>
      <c r="C55" s="56" t="s">
        <v>63</v>
      </c>
      <c r="D55" s="44">
        <v>46.454248351216563</v>
      </c>
      <c r="E55" s="44">
        <v>0</v>
      </c>
      <c r="F55" s="44">
        <v>23.909396770000001</v>
      </c>
      <c r="G55" s="44">
        <v>22.544851581216562</v>
      </c>
      <c r="H55" s="44">
        <f t="shared" si="70"/>
        <v>0</v>
      </c>
      <c r="I55" s="44">
        <v>0</v>
      </c>
      <c r="J55" s="44">
        <v>0</v>
      </c>
      <c r="K55" s="44">
        <v>0</v>
      </c>
      <c r="L55" s="44">
        <v>0</v>
      </c>
      <c r="M55" s="44">
        <f t="shared" si="71"/>
        <v>0.33056996999999999</v>
      </c>
      <c r="N55" s="52">
        <v>0</v>
      </c>
      <c r="O55" s="52">
        <v>0</v>
      </c>
      <c r="P55" s="52">
        <v>0.33056996999999999</v>
      </c>
      <c r="Q55" s="52"/>
      <c r="R55" s="53">
        <f t="shared" si="73"/>
        <v>22.214281611216563</v>
      </c>
      <c r="S55" s="52">
        <f t="shared" si="74"/>
        <v>0.33056996999999999</v>
      </c>
      <c r="T55" s="54">
        <f t="shared" si="75"/>
        <v>0</v>
      </c>
      <c r="U55" s="52">
        <f t="shared" si="76"/>
        <v>0</v>
      </c>
      <c r="V55" s="54">
        <f t="shared" si="77"/>
        <v>0</v>
      </c>
      <c r="W55" s="52">
        <f t="shared" si="78"/>
        <v>0</v>
      </c>
      <c r="X55" s="54">
        <f t="shared" si="79"/>
        <v>0</v>
      </c>
      <c r="Y55" s="52">
        <f t="shared" si="80"/>
        <v>0.33056996999999999</v>
      </c>
      <c r="Z55" s="54">
        <f t="shared" si="81"/>
        <v>0</v>
      </c>
      <c r="AA55" s="52">
        <f t="shared" si="82"/>
        <v>0</v>
      </c>
      <c r="AB55" s="54">
        <f t="shared" si="83"/>
        <v>0</v>
      </c>
      <c r="AC55" s="33" t="s">
        <v>109</v>
      </c>
    </row>
    <row r="56" spans="1:29" ht="63.75" x14ac:dyDescent="0.25">
      <c r="A56" s="34" t="s">
        <v>64</v>
      </c>
      <c r="B56" s="37" t="s">
        <v>124</v>
      </c>
      <c r="C56" s="56" t="s">
        <v>63</v>
      </c>
      <c r="D56" s="44">
        <v>46.033596220978602</v>
      </c>
      <c r="E56" s="44">
        <v>0</v>
      </c>
      <c r="F56" s="44">
        <v>30.776802900000007</v>
      </c>
      <c r="G56" s="44">
        <f>D56-F56</f>
        <v>15.256793320978595</v>
      </c>
      <c r="H56" s="44">
        <f t="shared" si="70"/>
        <v>0</v>
      </c>
      <c r="I56" s="44">
        <v>0</v>
      </c>
      <c r="J56" s="44">
        <v>0</v>
      </c>
      <c r="K56" s="44">
        <v>0</v>
      </c>
      <c r="L56" s="44">
        <v>0</v>
      </c>
      <c r="M56" s="44">
        <f t="shared" si="71"/>
        <v>14.94487848</v>
      </c>
      <c r="N56" s="52">
        <v>0</v>
      </c>
      <c r="O56" s="52">
        <v>0</v>
      </c>
      <c r="P56" s="52">
        <v>14.94487848</v>
      </c>
      <c r="Q56" s="52"/>
      <c r="R56" s="53">
        <f t="shared" si="73"/>
        <v>0.31191484097859501</v>
      </c>
      <c r="S56" s="52">
        <f t="shared" si="74"/>
        <v>14.94487848</v>
      </c>
      <c r="T56" s="54">
        <f t="shared" si="75"/>
        <v>0</v>
      </c>
      <c r="U56" s="52">
        <f t="shared" si="76"/>
        <v>0</v>
      </c>
      <c r="V56" s="54">
        <f t="shared" si="77"/>
        <v>0</v>
      </c>
      <c r="W56" s="52">
        <f t="shared" si="78"/>
        <v>0</v>
      </c>
      <c r="X56" s="54">
        <f t="shared" si="79"/>
        <v>0</v>
      </c>
      <c r="Y56" s="52">
        <f t="shared" si="80"/>
        <v>14.94487848</v>
      </c>
      <c r="Z56" s="54">
        <f t="shared" si="81"/>
        <v>0</v>
      </c>
      <c r="AA56" s="52">
        <f t="shared" si="82"/>
        <v>0</v>
      </c>
      <c r="AB56" s="54">
        <f t="shared" si="83"/>
        <v>0</v>
      </c>
      <c r="AC56" s="33" t="s">
        <v>109</v>
      </c>
    </row>
    <row r="57" spans="1:29" ht="51" x14ac:dyDescent="0.25">
      <c r="A57" s="34" t="s">
        <v>64</v>
      </c>
      <c r="B57" s="37" t="s">
        <v>125</v>
      </c>
      <c r="C57" s="56" t="s">
        <v>63</v>
      </c>
      <c r="D57" s="44">
        <v>7.4512240359686439</v>
      </c>
      <c r="E57" s="44">
        <v>0</v>
      </c>
      <c r="F57" s="44">
        <v>0</v>
      </c>
      <c r="G57" s="44">
        <v>7.4512240359686439</v>
      </c>
      <c r="H57" s="44">
        <f t="shared" si="70"/>
        <v>0</v>
      </c>
      <c r="I57" s="44">
        <v>0</v>
      </c>
      <c r="J57" s="44">
        <v>0</v>
      </c>
      <c r="K57" s="44">
        <v>0</v>
      </c>
      <c r="L57" s="44">
        <v>0</v>
      </c>
      <c r="M57" s="44">
        <f t="shared" si="71"/>
        <v>0</v>
      </c>
      <c r="N57" s="52">
        <v>0</v>
      </c>
      <c r="O57" s="52">
        <v>0</v>
      </c>
      <c r="P57" s="52">
        <v>0</v>
      </c>
      <c r="Q57" s="52"/>
      <c r="R57" s="53">
        <f t="shared" si="73"/>
        <v>7.4512240359686439</v>
      </c>
      <c r="S57" s="52">
        <f t="shared" si="74"/>
        <v>0</v>
      </c>
      <c r="T57" s="54">
        <f t="shared" si="75"/>
        <v>0</v>
      </c>
      <c r="U57" s="52">
        <f t="shared" si="76"/>
        <v>0</v>
      </c>
      <c r="V57" s="54">
        <f t="shared" si="77"/>
        <v>0</v>
      </c>
      <c r="W57" s="52">
        <f t="shared" si="78"/>
        <v>0</v>
      </c>
      <c r="X57" s="54">
        <f t="shared" si="79"/>
        <v>0</v>
      </c>
      <c r="Y57" s="52">
        <f t="shared" si="80"/>
        <v>0</v>
      </c>
      <c r="Z57" s="54">
        <f t="shared" si="81"/>
        <v>0</v>
      </c>
      <c r="AA57" s="52">
        <f t="shared" si="82"/>
        <v>0</v>
      </c>
      <c r="AB57" s="54">
        <f t="shared" si="83"/>
        <v>0</v>
      </c>
      <c r="AC57" s="33"/>
    </row>
    <row r="58" spans="1:29" ht="63.75" x14ac:dyDescent="0.25">
      <c r="A58" s="34" t="s">
        <v>64</v>
      </c>
      <c r="B58" s="37" t="s">
        <v>126</v>
      </c>
      <c r="C58" s="56" t="s">
        <v>63</v>
      </c>
      <c r="D58" s="44">
        <v>3.9318478146199891</v>
      </c>
      <c r="E58" s="44">
        <v>0</v>
      </c>
      <c r="F58" s="44">
        <v>0</v>
      </c>
      <c r="G58" s="44">
        <v>3.9318478146199891</v>
      </c>
      <c r="H58" s="44">
        <f t="shared" si="70"/>
        <v>0</v>
      </c>
      <c r="I58" s="44">
        <v>0</v>
      </c>
      <c r="J58" s="44">
        <v>0</v>
      </c>
      <c r="K58" s="44">
        <v>0</v>
      </c>
      <c r="L58" s="44">
        <v>0</v>
      </c>
      <c r="M58" s="44">
        <f t="shared" si="71"/>
        <v>3.70674488</v>
      </c>
      <c r="N58" s="52">
        <v>0</v>
      </c>
      <c r="O58" s="52">
        <v>0</v>
      </c>
      <c r="P58" s="52">
        <v>3.70674488</v>
      </c>
      <c r="Q58" s="52"/>
      <c r="R58" s="53">
        <f t="shared" si="73"/>
        <v>0.22510293461998909</v>
      </c>
      <c r="S58" s="52">
        <f t="shared" si="74"/>
        <v>3.70674488</v>
      </c>
      <c r="T58" s="54">
        <f t="shared" si="75"/>
        <v>0</v>
      </c>
      <c r="U58" s="52">
        <f t="shared" si="76"/>
        <v>0</v>
      </c>
      <c r="V58" s="54">
        <f t="shared" si="77"/>
        <v>0</v>
      </c>
      <c r="W58" s="52">
        <f t="shared" si="78"/>
        <v>0</v>
      </c>
      <c r="X58" s="54">
        <f t="shared" si="79"/>
        <v>0</v>
      </c>
      <c r="Y58" s="52">
        <f t="shared" si="80"/>
        <v>3.70674488</v>
      </c>
      <c r="Z58" s="54">
        <f t="shared" si="81"/>
        <v>0</v>
      </c>
      <c r="AA58" s="52">
        <f t="shared" si="82"/>
        <v>0</v>
      </c>
      <c r="AB58" s="54">
        <f t="shared" si="83"/>
        <v>0</v>
      </c>
      <c r="AC58" s="33" t="s">
        <v>109</v>
      </c>
    </row>
    <row r="59" spans="1:29" ht="76.5" x14ac:dyDescent="0.25">
      <c r="A59" s="34" t="s">
        <v>64</v>
      </c>
      <c r="B59" s="37" t="s">
        <v>127</v>
      </c>
      <c r="C59" s="56" t="s">
        <v>63</v>
      </c>
      <c r="D59" s="44">
        <v>12.881074511722797</v>
      </c>
      <c r="E59" s="44">
        <v>0</v>
      </c>
      <c r="F59" s="44">
        <v>0</v>
      </c>
      <c r="G59" s="44">
        <v>12.881074511722797</v>
      </c>
      <c r="H59" s="44">
        <f t="shared" si="70"/>
        <v>0</v>
      </c>
      <c r="I59" s="44">
        <v>0</v>
      </c>
      <c r="J59" s="44">
        <v>0</v>
      </c>
      <c r="K59" s="44">
        <v>0</v>
      </c>
      <c r="L59" s="44">
        <v>0</v>
      </c>
      <c r="M59" s="44">
        <f t="shared" si="71"/>
        <v>9.5450866800000007</v>
      </c>
      <c r="N59" s="52">
        <v>0</v>
      </c>
      <c r="O59" s="52">
        <v>0</v>
      </c>
      <c r="P59" s="52">
        <v>9.5450866800000007</v>
      </c>
      <c r="Q59" s="52"/>
      <c r="R59" s="53">
        <f t="shared" si="73"/>
        <v>3.3359878317227967</v>
      </c>
      <c r="S59" s="52">
        <f t="shared" si="74"/>
        <v>9.5450866800000007</v>
      </c>
      <c r="T59" s="54">
        <f t="shared" si="75"/>
        <v>0</v>
      </c>
      <c r="U59" s="52">
        <f t="shared" si="76"/>
        <v>0</v>
      </c>
      <c r="V59" s="54">
        <f t="shared" si="77"/>
        <v>0</v>
      </c>
      <c r="W59" s="52">
        <f t="shared" si="78"/>
        <v>0</v>
      </c>
      <c r="X59" s="54">
        <f t="shared" si="79"/>
        <v>0</v>
      </c>
      <c r="Y59" s="52">
        <f t="shared" si="80"/>
        <v>9.5450866800000007</v>
      </c>
      <c r="Z59" s="54">
        <f t="shared" si="81"/>
        <v>0</v>
      </c>
      <c r="AA59" s="52">
        <f t="shared" si="82"/>
        <v>0</v>
      </c>
      <c r="AB59" s="54">
        <f t="shared" si="83"/>
        <v>0</v>
      </c>
      <c r="AC59" s="33" t="s">
        <v>148</v>
      </c>
    </row>
    <row r="60" spans="1:29" ht="76.5" x14ac:dyDescent="0.25">
      <c r="A60" s="34" t="s">
        <v>64</v>
      </c>
      <c r="B60" s="37" t="s">
        <v>128</v>
      </c>
      <c r="C60" s="56" t="s">
        <v>63</v>
      </c>
      <c r="D60" s="44">
        <v>17.565471906512244</v>
      </c>
      <c r="E60" s="44">
        <v>0</v>
      </c>
      <c r="F60" s="44">
        <v>0</v>
      </c>
      <c r="G60" s="44">
        <v>17.565471906512244</v>
      </c>
      <c r="H60" s="44">
        <f t="shared" si="70"/>
        <v>0</v>
      </c>
      <c r="I60" s="44">
        <v>0</v>
      </c>
      <c r="J60" s="44">
        <v>0</v>
      </c>
      <c r="K60" s="44">
        <v>0</v>
      </c>
      <c r="L60" s="44">
        <v>0</v>
      </c>
      <c r="M60" s="44">
        <f t="shared" si="71"/>
        <v>16.389140439999998</v>
      </c>
      <c r="N60" s="52">
        <v>0</v>
      </c>
      <c r="O60" s="52">
        <v>0</v>
      </c>
      <c r="P60" s="52">
        <v>16.389140439999998</v>
      </c>
      <c r="Q60" s="52"/>
      <c r="R60" s="53">
        <f t="shared" si="73"/>
        <v>1.1763314665122451</v>
      </c>
      <c r="S60" s="52">
        <f t="shared" si="74"/>
        <v>16.389140439999998</v>
      </c>
      <c r="T60" s="54">
        <f t="shared" si="75"/>
        <v>0</v>
      </c>
      <c r="U60" s="52">
        <f t="shared" si="76"/>
        <v>0</v>
      </c>
      <c r="V60" s="54">
        <f t="shared" si="77"/>
        <v>0</v>
      </c>
      <c r="W60" s="52">
        <f t="shared" si="78"/>
        <v>0</v>
      </c>
      <c r="X60" s="54">
        <f t="shared" si="79"/>
        <v>0</v>
      </c>
      <c r="Y60" s="52">
        <f t="shared" si="80"/>
        <v>16.389140439999998</v>
      </c>
      <c r="Z60" s="54">
        <f t="shared" si="81"/>
        <v>0</v>
      </c>
      <c r="AA60" s="52">
        <f t="shared" si="82"/>
        <v>0</v>
      </c>
      <c r="AB60" s="54">
        <f t="shared" si="83"/>
        <v>0</v>
      </c>
      <c r="AC60" s="33" t="s">
        <v>148</v>
      </c>
    </row>
    <row r="61" spans="1:29" ht="63.75" x14ac:dyDescent="0.25">
      <c r="A61" s="34" t="s">
        <v>64</v>
      </c>
      <c r="B61" s="37" t="s">
        <v>129</v>
      </c>
      <c r="C61" s="56" t="s">
        <v>63</v>
      </c>
      <c r="D61" s="44">
        <v>30.848735999999999</v>
      </c>
      <c r="E61" s="44">
        <v>0</v>
      </c>
      <c r="F61" s="44">
        <v>0</v>
      </c>
      <c r="G61" s="44">
        <v>30.848735999999999</v>
      </c>
      <c r="H61" s="44">
        <f t="shared" si="70"/>
        <v>0</v>
      </c>
      <c r="I61" s="44">
        <v>0</v>
      </c>
      <c r="J61" s="44">
        <v>0</v>
      </c>
      <c r="K61" s="44">
        <v>0</v>
      </c>
      <c r="L61" s="44">
        <v>0</v>
      </c>
      <c r="M61" s="44">
        <f t="shared" si="71"/>
        <v>6.5316169200000003</v>
      </c>
      <c r="N61" s="52">
        <v>0</v>
      </c>
      <c r="O61" s="52">
        <v>0</v>
      </c>
      <c r="P61" s="52">
        <v>6.5316169200000003</v>
      </c>
      <c r="Q61" s="52"/>
      <c r="R61" s="53">
        <f t="shared" si="73"/>
        <v>24.317119079999998</v>
      </c>
      <c r="S61" s="52">
        <f t="shared" si="74"/>
        <v>6.5316169200000003</v>
      </c>
      <c r="T61" s="54">
        <f t="shared" si="75"/>
        <v>0</v>
      </c>
      <c r="U61" s="52">
        <f t="shared" si="76"/>
        <v>0</v>
      </c>
      <c r="V61" s="54">
        <f t="shared" si="77"/>
        <v>0</v>
      </c>
      <c r="W61" s="52">
        <f t="shared" si="78"/>
        <v>0</v>
      </c>
      <c r="X61" s="54">
        <f t="shared" si="79"/>
        <v>0</v>
      </c>
      <c r="Y61" s="52">
        <f t="shared" si="80"/>
        <v>6.5316169200000003</v>
      </c>
      <c r="Z61" s="54">
        <f t="shared" si="81"/>
        <v>0</v>
      </c>
      <c r="AA61" s="52">
        <f t="shared" si="82"/>
        <v>0</v>
      </c>
      <c r="AB61" s="54">
        <f t="shared" si="83"/>
        <v>0</v>
      </c>
      <c r="AC61" s="33" t="s">
        <v>109</v>
      </c>
    </row>
    <row r="62" spans="1:29" ht="51" x14ac:dyDescent="0.25">
      <c r="A62" s="34" t="s">
        <v>64</v>
      </c>
      <c r="B62" s="37" t="s">
        <v>130</v>
      </c>
      <c r="C62" s="56" t="s">
        <v>63</v>
      </c>
      <c r="D62" s="44">
        <v>37.417978362606156</v>
      </c>
      <c r="E62" s="44">
        <v>0</v>
      </c>
      <c r="F62" s="44">
        <v>0</v>
      </c>
      <c r="G62" s="44">
        <v>37.417978362606156</v>
      </c>
      <c r="H62" s="44">
        <f t="shared" si="70"/>
        <v>0</v>
      </c>
      <c r="I62" s="44">
        <v>0</v>
      </c>
      <c r="J62" s="44">
        <v>0</v>
      </c>
      <c r="K62" s="44">
        <v>0</v>
      </c>
      <c r="L62" s="44">
        <v>0</v>
      </c>
      <c r="M62" s="44">
        <f t="shared" si="71"/>
        <v>0</v>
      </c>
      <c r="N62" s="52">
        <v>0</v>
      </c>
      <c r="O62" s="52">
        <v>0</v>
      </c>
      <c r="P62" s="52">
        <v>0</v>
      </c>
      <c r="Q62" s="52"/>
      <c r="R62" s="53">
        <f t="shared" si="73"/>
        <v>37.417978362606156</v>
      </c>
      <c r="S62" s="52">
        <f t="shared" si="74"/>
        <v>0</v>
      </c>
      <c r="T62" s="54">
        <f t="shared" si="75"/>
        <v>0</v>
      </c>
      <c r="U62" s="52">
        <f t="shared" si="76"/>
        <v>0</v>
      </c>
      <c r="V62" s="54">
        <f t="shared" si="77"/>
        <v>0</v>
      </c>
      <c r="W62" s="52">
        <f t="shared" si="78"/>
        <v>0</v>
      </c>
      <c r="X62" s="54">
        <f t="shared" si="79"/>
        <v>0</v>
      </c>
      <c r="Y62" s="52">
        <f t="shared" si="80"/>
        <v>0</v>
      </c>
      <c r="Z62" s="54">
        <f t="shared" si="81"/>
        <v>0</v>
      </c>
      <c r="AA62" s="52">
        <f t="shared" si="82"/>
        <v>0</v>
      </c>
      <c r="AB62" s="54">
        <f t="shared" si="83"/>
        <v>0</v>
      </c>
      <c r="AC62" s="33"/>
    </row>
    <row r="63" spans="1:29" ht="38.25" x14ac:dyDescent="0.25">
      <c r="A63" s="27" t="s">
        <v>66</v>
      </c>
      <c r="B63" s="28" t="s">
        <v>67</v>
      </c>
      <c r="C63" s="29" t="s">
        <v>25</v>
      </c>
      <c r="D63" s="42">
        <f>IF(SUM(D64,D66)&lt;&gt;0,SUM(D64,D66),0)</f>
        <v>17.970961255968401</v>
      </c>
      <c r="E63" s="42">
        <v>0</v>
      </c>
      <c r="F63" s="42">
        <f t="shared" ref="F63:S63" si="84">IF(SUM(F64,F66)&lt;&gt;0,SUM(F64,F66),0)</f>
        <v>0</v>
      </c>
      <c r="G63" s="42">
        <f t="shared" si="84"/>
        <v>17.970961255968401</v>
      </c>
      <c r="H63" s="42">
        <f t="shared" si="84"/>
        <v>0</v>
      </c>
      <c r="I63" s="42">
        <f t="shared" si="84"/>
        <v>0</v>
      </c>
      <c r="J63" s="42">
        <f t="shared" si="84"/>
        <v>0</v>
      </c>
      <c r="K63" s="42">
        <f t="shared" si="84"/>
        <v>0</v>
      </c>
      <c r="L63" s="42">
        <f t="shared" si="84"/>
        <v>0</v>
      </c>
      <c r="M63" s="42">
        <f t="shared" si="84"/>
        <v>16.125445110000001</v>
      </c>
      <c r="N63" s="42">
        <f t="shared" si="84"/>
        <v>0</v>
      </c>
      <c r="O63" s="42">
        <f t="shared" si="84"/>
        <v>0</v>
      </c>
      <c r="P63" s="42">
        <f t="shared" si="84"/>
        <v>16.125445110000001</v>
      </c>
      <c r="Q63" s="42">
        <f t="shared" si="84"/>
        <v>0</v>
      </c>
      <c r="R63" s="42">
        <f t="shared" si="84"/>
        <v>1.8455161459684</v>
      </c>
      <c r="S63" s="42">
        <f t="shared" si="84"/>
        <v>16.125445110000001</v>
      </c>
      <c r="T63" s="50">
        <f t="shared" si="75"/>
        <v>0</v>
      </c>
      <c r="U63" s="42">
        <f>IF(SUM(U64,U66)&lt;&gt;0,SUM(U64,U66),0)</f>
        <v>0</v>
      </c>
      <c r="V63" s="50">
        <f t="shared" si="77"/>
        <v>0</v>
      </c>
      <c r="W63" s="42">
        <f>IF(SUM(W64,W66)&lt;&gt;0,SUM(W64,W66),0)</f>
        <v>0</v>
      </c>
      <c r="X63" s="50">
        <f t="shared" si="79"/>
        <v>0</v>
      </c>
      <c r="Y63" s="42">
        <f>IF(SUM(Y64,Y66)&lt;&gt;0,SUM(Y64,Y66),0)</f>
        <v>16.125445110000001</v>
      </c>
      <c r="Z63" s="50">
        <f t="shared" si="81"/>
        <v>0</v>
      </c>
      <c r="AA63" s="42">
        <f>IF(SUM(AA64,AA66)&lt;&gt;0,SUM(AA64,AA66),0)</f>
        <v>0</v>
      </c>
      <c r="AB63" s="50">
        <f t="shared" si="83"/>
        <v>0</v>
      </c>
      <c r="AC63" s="28"/>
    </row>
    <row r="64" spans="1:29" ht="25.5" x14ac:dyDescent="0.25">
      <c r="A64" s="30" t="s">
        <v>68</v>
      </c>
      <c r="B64" s="31" t="s">
        <v>69</v>
      </c>
      <c r="C64" s="32" t="s">
        <v>25</v>
      </c>
      <c r="D64" s="43">
        <v>17.970961255968401</v>
      </c>
      <c r="E64" s="43">
        <v>0</v>
      </c>
      <c r="F64" s="43">
        <v>0</v>
      </c>
      <c r="G64" s="43">
        <f>D64</f>
        <v>17.970961255968401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16.125445110000001</v>
      </c>
      <c r="N64" s="45">
        <v>0</v>
      </c>
      <c r="O64" s="45">
        <v>0</v>
      </c>
      <c r="P64" s="45">
        <v>16.125445110000001</v>
      </c>
      <c r="Q64" s="45">
        <v>0</v>
      </c>
      <c r="R64" s="45">
        <v>1.8455161459684</v>
      </c>
      <c r="S64" s="45">
        <v>16.125445110000001</v>
      </c>
      <c r="T64" s="51">
        <f t="shared" si="75"/>
        <v>0</v>
      </c>
      <c r="U64" s="45">
        <v>0</v>
      </c>
      <c r="V64" s="51">
        <f t="shared" si="77"/>
        <v>0</v>
      </c>
      <c r="W64" s="45">
        <v>0</v>
      </c>
      <c r="X64" s="51">
        <f t="shared" si="79"/>
        <v>0</v>
      </c>
      <c r="Y64" s="45">
        <v>16.125445110000001</v>
      </c>
      <c r="Z64" s="51">
        <f t="shared" si="81"/>
        <v>0</v>
      </c>
      <c r="AA64" s="45">
        <v>0</v>
      </c>
      <c r="AB64" s="51">
        <f t="shared" si="83"/>
        <v>0</v>
      </c>
      <c r="AC64" s="31"/>
    </row>
    <row r="65" spans="1:29" ht="63.75" x14ac:dyDescent="0.25">
      <c r="A65" s="35" t="s">
        <v>68</v>
      </c>
      <c r="B65" s="37" t="s">
        <v>146</v>
      </c>
      <c r="C65" s="56" t="s">
        <v>63</v>
      </c>
      <c r="D65" s="44">
        <v>17.970961255968401</v>
      </c>
      <c r="E65" s="44">
        <v>0</v>
      </c>
      <c r="F65" s="44">
        <v>0</v>
      </c>
      <c r="G65" s="44">
        <f>D65</f>
        <v>17.970961255968401</v>
      </c>
      <c r="H65" s="44">
        <f t="shared" ref="H65" si="85">SUM(I65:L65)</f>
        <v>0</v>
      </c>
      <c r="I65" s="44">
        <v>0</v>
      </c>
      <c r="J65" s="44">
        <v>0</v>
      </c>
      <c r="K65" s="44">
        <v>0</v>
      </c>
      <c r="L65" s="44">
        <v>0</v>
      </c>
      <c r="M65" s="44">
        <f t="shared" ref="M65" si="86">SUM(N65:Q65)</f>
        <v>16.125445110000001</v>
      </c>
      <c r="N65" s="52">
        <v>0</v>
      </c>
      <c r="O65" s="52">
        <v>0</v>
      </c>
      <c r="P65" s="52">
        <v>16.125445110000001</v>
      </c>
      <c r="Q65" s="52">
        <v>0</v>
      </c>
      <c r="R65" s="53">
        <f>G65-M65</f>
        <v>1.8455161459684</v>
      </c>
      <c r="S65" s="52">
        <f>M65-H65</f>
        <v>16.125445110000001</v>
      </c>
      <c r="T65" s="54">
        <f t="shared" ref="T65" si="87">IF(H65=0,0,(S65/H65*100))</f>
        <v>0</v>
      </c>
      <c r="U65" s="52">
        <f t="shared" ref="U65" si="88">N65-I65</f>
        <v>0</v>
      </c>
      <c r="V65" s="54">
        <f t="shared" ref="V65" si="89">IF(I65=0,0,(U65/I65*100))</f>
        <v>0</v>
      </c>
      <c r="W65" s="52">
        <f t="shared" ref="W65" si="90">O65-J65</f>
        <v>0</v>
      </c>
      <c r="X65" s="54">
        <f t="shared" ref="X65" si="91">IF(J65=0,0,(W65/J65*100))</f>
        <v>0</v>
      </c>
      <c r="Y65" s="52">
        <f t="shared" ref="Y65" si="92">P65-K65</f>
        <v>16.125445110000001</v>
      </c>
      <c r="Z65" s="54">
        <f t="shared" ref="Z65" si="93">IF(K65=0,0,(Y65/K65*100))</f>
        <v>0</v>
      </c>
      <c r="AA65" s="52">
        <f t="shared" ref="AA65" si="94">Q65-L65</f>
        <v>0</v>
      </c>
      <c r="AB65" s="54">
        <f t="shared" ref="AB65" si="95">IF(L65=0,0,(AA65/L65*100))</f>
        <v>0</v>
      </c>
      <c r="AC65" s="37" t="s">
        <v>109</v>
      </c>
    </row>
    <row r="66" spans="1:29" ht="25.5" x14ac:dyDescent="0.25">
      <c r="A66" s="30" t="s">
        <v>70</v>
      </c>
      <c r="B66" s="31" t="s">
        <v>71</v>
      </c>
      <c r="C66" s="32" t="s">
        <v>25</v>
      </c>
      <c r="D66" s="43">
        <v>0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51">
        <f t="shared" ref="T66:T87" si="96">IF(H66=0,0,(S66/H66*100))</f>
        <v>0</v>
      </c>
      <c r="U66" s="45">
        <v>0</v>
      </c>
      <c r="V66" s="51">
        <f t="shared" ref="V66:V87" si="97">IF(I66=0,0,(U66/I66*100))</f>
        <v>0</v>
      </c>
      <c r="W66" s="45">
        <v>0</v>
      </c>
      <c r="X66" s="51">
        <f t="shared" ref="X66:X87" si="98">IF(J66=0,0,(W66/J66*100))</f>
        <v>0</v>
      </c>
      <c r="Y66" s="45">
        <v>0</v>
      </c>
      <c r="Z66" s="51">
        <f t="shared" ref="Z66:Z87" si="99">IF(K66=0,0,(Y66/K66*100))</f>
        <v>0</v>
      </c>
      <c r="AA66" s="45">
        <v>0</v>
      </c>
      <c r="AB66" s="51">
        <f t="shared" ref="AB66:AB87" si="100">IF(L66=0,0,(AA66/L66*100))</f>
        <v>0</v>
      </c>
      <c r="AC66" s="31"/>
    </row>
    <row r="67" spans="1:29" ht="25.5" x14ac:dyDescent="0.25">
      <c r="A67" s="27" t="s">
        <v>72</v>
      </c>
      <c r="B67" s="28" t="s">
        <v>73</v>
      </c>
      <c r="C67" s="29" t="s">
        <v>25</v>
      </c>
      <c r="D67" s="42">
        <f>IF(SUM(D68,D69,D70,D71,D72,D73,D74,D75)&lt;&gt;0,SUM(D68,D69,D70,D71,D72,D73,D74,D75),0)</f>
        <v>0</v>
      </c>
      <c r="E67" s="42">
        <v>0</v>
      </c>
      <c r="F67" s="42">
        <f t="shared" ref="F67:S67" si="101">IF(SUM(F68,F69,F70,F71,F72,F73,F74,F75)&lt;&gt;0,SUM(F68,F69,F70,F71,F72,F73,F74,F75),0)</f>
        <v>0</v>
      </c>
      <c r="G67" s="42">
        <f t="shared" si="101"/>
        <v>0</v>
      </c>
      <c r="H67" s="42">
        <f t="shared" si="101"/>
        <v>0</v>
      </c>
      <c r="I67" s="42">
        <f t="shared" si="101"/>
        <v>0</v>
      </c>
      <c r="J67" s="42">
        <f t="shared" si="101"/>
        <v>0</v>
      </c>
      <c r="K67" s="42">
        <f t="shared" si="101"/>
        <v>0</v>
      </c>
      <c r="L67" s="42">
        <f t="shared" si="101"/>
        <v>0</v>
      </c>
      <c r="M67" s="42">
        <f t="shared" si="101"/>
        <v>0</v>
      </c>
      <c r="N67" s="42">
        <f t="shared" si="101"/>
        <v>0</v>
      </c>
      <c r="O67" s="42">
        <f t="shared" si="101"/>
        <v>0</v>
      </c>
      <c r="P67" s="42">
        <f t="shared" si="101"/>
        <v>0</v>
      </c>
      <c r="Q67" s="42">
        <f t="shared" si="101"/>
        <v>0</v>
      </c>
      <c r="R67" s="42">
        <f t="shared" si="101"/>
        <v>0</v>
      </c>
      <c r="S67" s="42">
        <f t="shared" si="101"/>
        <v>0</v>
      </c>
      <c r="T67" s="50">
        <f t="shared" si="96"/>
        <v>0</v>
      </c>
      <c r="U67" s="42">
        <f>IF(SUM(U68,U69,U70,U71,U72,U73,U74,U75)&lt;&gt;0,SUM(U68,U69,U70,U71,U72,U73,U74,U75),0)</f>
        <v>0</v>
      </c>
      <c r="V67" s="50">
        <f t="shared" si="97"/>
        <v>0</v>
      </c>
      <c r="W67" s="42">
        <f>IF(SUM(W68,W69,W70,W71,W72,W73,W74,W75)&lt;&gt;0,SUM(W68,W69,W70,W71,W72,W73,W74,W75),0)</f>
        <v>0</v>
      </c>
      <c r="X67" s="50">
        <f t="shared" si="98"/>
        <v>0</v>
      </c>
      <c r="Y67" s="42">
        <f>IF(SUM(Y68,Y69,Y70,Y71,Y72,Y73,Y74,Y75)&lt;&gt;0,SUM(Y68,Y69,Y70,Y71,Y72,Y73,Y74,Y75),0)</f>
        <v>0</v>
      </c>
      <c r="Z67" s="50">
        <f t="shared" si="99"/>
        <v>0</v>
      </c>
      <c r="AA67" s="42">
        <f>IF(SUM(AA68,AA69,AA70,AA71,AA72,AA73,AA74,AA75)&lt;&gt;0,SUM(AA68,AA69,AA70,AA71,AA72,AA73,AA74,AA75),0)</f>
        <v>0</v>
      </c>
      <c r="AB67" s="50">
        <f t="shared" si="100"/>
        <v>0</v>
      </c>
      <c r="AC67" s="28"/>
    </row>
    <row r="68" spans="1:29" ht="25.5" x14ac:dyDescent="0.25">
      <c r="A68" s="30" t="s">
        <v>74</v>
      </c>
      <c r="B68" s="31" t="s">
        <v>75</v>
      </c>
      <c r="C68" s="32" t="s">
        <v>25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51">
        <v>0</v>
      </c>
      <c r="U68" s="45">
        <v>0</v>
      </c>
      <c r="V68" s="51">
        <v>0</v>
      </c>
      <c r="W68" s="45">
        <v>0</v>
      </c>
      <c r="X68" s="51">
        <f t="shared" si="98"/>
        <v>0</v>
      </c>
      <c r="Y68" s="45">
        <v>0</v>
      </c>
      <c r="Z68" s="51">
        <v>0</v>
      </c>
      <c r="AA68" s="45">
        <v>0</v>
      </c>
      <c r="AB68" s="51">
        <v>0</v>
      </c>
      <c r="AC68" s="31"/>
    </row>
    <row r="69" spans="1:29" ht="25.5" x14ac:dyDescent="0.25">
      <c r="A69" s="30" t="s">
        <v>76</v>
      </c>
      <c r="B69" s="31" t="s">
        <v>77</v>
      </c>
      <c r="C69" s="32" t="s">
        <v>25</v>
      </c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5">
        <v>0</v>
      </c>
      <c r="O69" s="45">
        <v>0</v>
      </c>
      <c r="P69" s="45">
        <v>0</v>
      </c>
      <c r="Q69" s="45">
        <v>0</v>
      </c>
      <c r="R69" s="45">
        <v>0</v>
      </c>
      <c r="S69" s="45">
        <v>0</v>
      </c>
      <c r="T69" s="51">
        <f t="shared" si="96"/>
        <v>0</v>
      </c>
      <c r="U69" s="45">
        <v>0</v>
      </c>
      <c r="V69" s="51">
        <f t="shared" si="97"/>
        <v>0</v>
      </c>
      <c r="W69" s="45">
        <v>0</v>
      </c>
      <c r="X69" s="51">
        <f t="shared" si="98"/>
        <v>0</v>
      </c>
      <c r="Y69" s="45">
        <v>0</v>
      </c>
      <c r="Z69" s="51">
        <f t="shared" si="99"/>
        <v>0</v>
      </c>
      <c r="AA69" s="45">
        <v>0</v>
      </c>
      <c r="AB69" s="51">
        <f t="shared" si="100"/>
        <v>0</v>
      </c>
      <c r="AC69" s="31"/>
    </row>
    <row r="70" spans="1:29" ht="25.5" x14ac:dyDescent="0.25">
      <c r="A70" s="30" t="s">
        <v>78</v>
      </c>
      <c r="B70" s="31" t="s">
        <v>79</v>
      </c>
      <c r="C70" s="32" t="s">
        <v>25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5">
        <v>0</v>
      </c>
      <c r="O70" s="45">
        <v>0</v>
      </c>
      <c r="P70" s="45">
        <v>0</v>
      </c>
      <c r="Q70" s="45">
        <v>0</v>
      </c>
      <c r="R70" s="53">
        <f t="shared" ref="R70:R86" si="102">G70-M70</f>
        <v>0</v>
      </c>
      <c r="S70" s="52">
        <f t="shared" ref="S70:S86" si="103">M70-H70</f>
        <v>0</v>
      </c>
      <c r="T70" s="51">
        <f t="shared" si="96"/>
        <v>0</v>
      </c>
      <c r="U70" s="52">
        <f t="shared" ref="U70:U86" si="104">N70-I70</f>
        <v>0</v>
      </c>
      <c r="V70" s="51">
        <f t="shared" si="97"/>
        <v>0</v>
      </c>
      <c r="W70" s="52">
        <f t="shared" ref="W70:W86" si="105">O70-J70</f>
        <v>0</v>
      </c>
      <c r="X70" s="51">
        <f t="shared" si="98"/>
        <v>0</v>
      </c>
      <c r="Y70" s="52">
        <f t="shared" ref="Y70:Y86" si="106">P70-K70</f>
        <v>0</v>
      </c>
      <c r="Z70" s="51">
        <f t="shared" si="99"/>
        <v>0</v>
      </c>
      <c r="AA70" s="52">
        <f t="shared" ref="AA70:AA86" si="107">Q70-L70</f>
        <v>0</v>
      </c>
      <c r="AB70" s="51">
        <f t="shared" si="100"/>
        <v>0</v>
      </c>
      <c r="AC70" s="31"/>
    </row>
    <row r="71" spans="1:29" ht="25.5" x14ac:dyDescent="0.25">
      <c r="A71" s="30" t="s">
        <v>80</v>
      </c>
      <c r="B71" s="31" t="s">
        <v>81</v>
      </c>
      <c r="C71" s="32" t="s">
        <v>25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5">
        <v>0</v>
      </c>
      <c r="O71" s="45">
        <v>0</v>
      </c>
      <c r="P71" s="45">
        <v>0</v>
      </c>
      <c r="Q71" s="45">
        <v>0</v>
      </c>
      <c r="R71" s="53">
        <f t="shared" si="102"/>
        <v>0</v>
      </c>
      <c r="S71" s="52">
        <f t="shared" si="103"/>
        <v>0</v>
      </c>
      <c r="T71" s="51">
        <f t="shared" si="96"/>
        <v>0</v>
      </c>
      <c r="U71" s="52">
        <f t="shared" si="104"/>
        <v>0</v>
      </c>
      <c r="V71" s="51">
        <f t="shared" si="97"/>
        <v>0</v>
      </c>
      <c r="W71" s="52">
        <f t="shared" si="105"/>
        <v>0</v>
      </c>
      <c r="X71" s="51">
        <f t="shared" si="98"/>
        <v>0</v>
      </c>
      <c r="Y71" s="52">
        <f t="shared" si="106"/>
        <v>0</v>
      </c>
      <c r="Z71" s="51">
        <f t="shared" si="99"/>
        <v>0</v>
      </c>
      <c r="AA71" s="52">
        <f t="shared" si="107"/>
        <v>0</v>
      </c>
      <c r="AB71" s="51">
        <f t="shared" si="100"/>
        <v>0</v>
      </c>
      <c r="AC71" s="31"/>
    </row>
    <row r="72" spans="1:29" ht="38.25" x14ac:dyDescent="0.25">
      <c r="A72" s="30" t="s">
        <v>82</v>
      </c>
      <c r="B72" s="31" t="s">
        <v>83</v>
      </c>
      <c r="C72" s="32" t="s">
        <v>25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5">
        <v>0</v>
      </c>
      <c r="O72" s="45">
        <v>0</v>
      </c>
      <c r="P72" s="45">
        <v>0</v>
      </c>
      <c r="Q72" s="45">
        <v>0</v>
      </c>
      <c r="R72" s="45">
        <v>0</v>
      </c>
      <c r="S72" s="45">
        <v>0</v>
      </c>
      <c r="T72" s="51">
        <v>0</v>
      </c>
      <c r="U72" s="45">
        <v>0</v>
      </c>
      <c r="V72" s="51">
        <v>0</v>
      </c>
      <c r="W72" s="45">
        <v>0</v>
      </c>
      <c r="X72" s="51">
        <v>0</v>
      </c>
      <c r="Y72" s="45">
        <v>0</v>
      </c>
      <c r="Z72" s="51">
        <v>0</v>
      </c>
      <c r="AA72" s="45">
        <v>0</v>
      </c>
      <c r="AB72" s="51">
        <v>0</v>
      </c>
      <c r="AC72" s="31"/>
    </row>
    <row r="73" spans="1:29" ht="38.25" x14ac:dyDescent="0.25">
      <c r="A73" s="30" t="s">
        <v>84</v>
      </c>
      <c r="B73" s="31" t="s">
        <v>85</v>
      </c>
      <c r="C73" s="32" t="s">
        <v>25</v>
      </c>
      <c r="D73" s="43">
        <v>0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5">
        <v>0</v>
      </c>
      <c r="O73" s="45">
        <v>0</v>
      </c>
      <c r="P73" s="45">
        <v>0</v>
      </c>
      <c r="Q73" s="45">
        <v>0</v>
      </c>
      <c r="R73" s="53">
        <f t="shared" si="102"/>
        <v>0</v>
      </c>
      <c r="S73" s="52">
        <f t="shared" si="103"/>
        <v>0</v>
      </c>
      <c r="T73" s="51">
        <f t="shared" si="96"/>
        <v>0</v>
      </c>
      <c r="U73" s="52">
        <f t="shared" si="104"/>
        <v>0</v>
      </c>
      <c r="V73" s="51">
        <f t="shared" si="97"/>
        <v>0</v>
      </c>
      <c r="W73" s="52">
        <f t="shared" si="105"/>
        <v>0</v>
      </c>
      <c r="X73" s="51">
        <f t="shared" si="98"/>
        <v>0</v>
      </c>
      <c r="Y73" s="52">
        <f t="shared" si="106"/>
        <v>0</v>
      </c>
      <c r="Z73" s="51">
        <f t="shared" si="99"/>
        <v>0</v>
      </c>
      <c r="AA73" s="52">
        <f t="shared" si="107"/>
        <v>0</v>
      </c>
      <c r="AB73" s="51">
        <f t="shared" si="100"/>
        <v>0</v>
      </c>
      <c r="AC73" s="31"/>
    </row>
    <row r="74" spans="1:29" ht="38.25" x14ac:dyDescent="0.25">
      <c r="A74" s="30" t="s">
        <v>86</v>
      </c>
      <c r="B74" s="31" t="s">
        <v>87</v>
      </c>
      <c r="C74" s="32" t="s">
        <v>25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5">
        <v>0</v>
      </c>
      <c r="O74" s="45">
        <v>0</v>
      </c>
      <c r="P74" s="45">
        <v>0</v>
      </c>
      <c r="Q74" s="45">
        <v>0</v>
      </c>
      <c r="R74" s="53">
        <f t="shared" si="102"/>
        <v>0</v>
      </c>
      <c r="S74" s="52">
        <f t="shared" si="103"/>
        <v>0</v>
      </c>
      <c r="T74" s="51">
        <f t="shared" si="96"/>
        <v>0</v>
      </c>
      <c r="U74" s="52">
        <f t="shared" si="104"/>
        <v>0</v>
      </c>
      <c r="V74" s="51">
        <f t="shared" si="97"/>
        <v>0</v>
      </c>
      <c r="W74" s="52">
        <f t="shared" si="105"/>
        <v>0</v>
      </c>
      <c r="X74" s="51">
        <f t="shared" si="98"/>
        <v>0</v>
      </c>
      <c r="Y74" s="52">
        <f t="shared" si="106"/>
        <v>0</v>
      </c>
      <c r="Z74" s="51">
        <f t="shared" si="99"/>
        <v>0</v>
      </c>
      <c r="AA74" s="52">
        <f t="shared" si="107"/>
        <v>0</v>
      </c>
      <c r="AB74" s="51">
        <f t="shared" si="100"/>
        <v>0</v>
      </c>
      <c r="AC74" s="31"/>
    </row>
    <row r="75" spans="1:29" ht="38.25" x14ac:dyDescent="0.25">
      <c r="A75" s="30" t="s">
        <v>88</v>
      </c>
      <c r="B75" s="31" t="s">
        <v>89</v>
      </c>
      <c r="C75" s="32" t="s">
        <v>25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5">
        <v>0</v>
      </c>
      <c r="O75" s="45">
        <v>0</v>
      </c>
      <c r="P75" s="45">
        <v>0</v>
      </c>
      <c r="Q75" s="45">
        <v>0</v>
      </c>
      <c r="R75" s="45">
        <v>0</v>
      </c>
      <c r="S75" s="45">
        <v>0</v>
      </c>
      <c r="T75" s="51">
        <f t="shared" si="96"/>
        <v>0</v>
      </c>
      <c r="U75" s="45">
        <v>0</v>
      </c>
      <c r="V75" s="51">
        <f t="shared" si="97"/>
        <v>0</v>
      </c>
      <c r="W75" s="45">
        <v>0</v>
      </c>
      <c r="X75" s="51">
        <f t="shared" si="98"/>
        <v>0</v>
      </c>
      <c r="Y75" s="45">
        <v>0</v>
      </c>
      <c r="Z75" s="51">
        <f t="shared" si="99"/>
        <v>0</v>
      </c>
      <c r="AA75" s="45">
        <v>0</v>
      </c>
      <c r="AB75" s="51">
        <f t="shared" si="100"/>
        <v>0</v>
      </c>
      <c r="AC75" s="31"/>
    </row>
    <row r="76" spans="1:29" ht="38.25" x14ac:dyDescent="0.25">
      <c r="A76" s="27" t="s">
        <v>90</v>
      </c>
      <c r="B76" s="28" t="s">
        <v>91</v>
      </c>
      <c r="C76" s="29" t="s">
        <v>25</v>
      </c>
      <c r="D76" s="42">
        <f>IF(SUM(D77,D78)&lt;&gt;0,SUM(D77,D78),0)</f>
        <v>0</v>
      </c>
      <c r="E76" s="42">
        <v>0</v>
      </c>
      <c r="F76" s="42">
        <f t="shared" ref="F76:M76" si="108">IF(SUM(F77,F78)&lt;&gt;0,SUM(F77,F78),0)</f>
        <v>0</v>
      </c>
      <c r="G76" s="42">
        <f t="shared" si="108"/>
        <v>0</v>
      </c>
      <c r="H76" s="42">
        <f t="shared" si="108"/>
        <v>0</v>
      </c>
      <c r="I76" s="42">
        <f t="shared" si="108"/>
        <v>0</v>
      </c>
      <c r="J76" s="42">
        <f t="shared" si="108"/>
        <v>0</v>
      </c>
      <c r="K76" s="42">
        <f t="shared" si="108"/>
        <v>0</v>
      </c>
      <c r="L76" s="42">
        <f t="shared" si="108"/>
        <v>0</v>
      </c>
      <c r="M76" s="42">
        <f t="shared" si="108"/>
        <v>0</v>
      </c>
      <c r="N76" s="42">
        <f t="shared" ref="N76" si="109">IF(SUM(N77,N78)&lt;&gt;0,SUM(N77,N78),0)</f>
        <v>0</v>
      </c>
      <c r="O76" s="42">
        <f t="shared" ref="O76" si="110">IF(SUM(O77,O78)&lt;&gt;0,SUM(O77,O78),0)</f>
        <v>0</v>
      </c>
      <c r="P76" s="42">
        <f>IF(SUM(P77,P78)&lt;&gt;0,SUM(P77,P78),0)</f>
        <v>0</v>
      </c>
      <c r="Q76" s="42">
        <f t="shared" ref="Q76:AA76" si="111">IF(SUM(Q77,Q78)&lt;&gt;0,SUM(Q77,Q78),0)</f>
        <v>0</v>
      </c>
      <c r="R76" s="42">
        <f t="shared" si="111"/>
        <v>0</v>
      </c>
      <c r="S76" s="42">
        <f t="shared" si="111"/>
        <v>0</v>
      </c>
      <c r="T76" s="50">
        <f t="shared" si="96"/>
        <v>0</v>
      </c>
      <c r="U76" s="42">
        <f t="shared" si="111"/>
        <v>0</v>
      </c>
      <c r="V76" s="50">
        <f t="shared" si="97"/>
        <v>0</v>
      </c>
      <c r="W76" s="42">
        <f t="shared" si="111"/>
        <v>0</v>
      </c>
      <c r="X76" s="50">
        <f t="shared" si="98"/>
        <v>0</v>
      </c>
      <c r="Y76" s="42">
        <f t="shared" si="111"/>
        <v>0</v>
      </c>
      <c r="Z76" s="50">
        <f t="shared" si="99"/>
        <v>0</v>
      </c>
      <c r="AA76" s="42">
        <f t="shared" si="111"/>
        <v>0</v>
      </c>
      <c r="AB76" s="50">
        <f t="shared" si="100"/>
        <v>0</v>
      </c>
      <c r="AC76" s="28"/>
    </row>
    <row r="77" spans="1:29" ht="25.5" x14ac:dyDescent="0.25">
      <c r="A77" s="30" t="s">
        <v>92</v>
      </c>
      <c r="B77" s="31" t="s">
        <v>93</v>
      </c>
      <c r="C77" s="32" t="s">
        <v>25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3">
        <v>0</v>
      </c>
      <c r="M77" s="43">
        <v>0</v>
      </c>
      <c r="N77" s="45">
        <v>0</v>
      </c>
      <c r="O77" s="45">
        <v>0</v>
      </c>
      <c r="P77" s="45">
        <v>0</v>
      </c>
      <c r="Q77" s="45">
        <v>0</v>
      </c>
      <c r="R77" s="53">
        <f t="shared" si="102"/>
        <v>0</v>
      </c>
      <c r="S77" s="52">
        <f t="shared" si="103"/>
        <v>0</v>
      </c>
      <c r="T77" s="51">
        <f t="shared" si="96"/>
        <v>0</v>
      </c>
      <c r="U77" s="52">
        <f t="shared" si="104"/>
        <v>0</v>
      </c>
      <c r="V77" s="51">
        <f t="shared" si="97"/>
        <v>0</v>
      </c>
      <c r="W77" s="52">
        <f t="shared" si="105"/>
        <v>0</v>
      </c>
      <c r="X77" s="51">
        <f t="shared" si="98"/>
        <v>0</v>
      </c>
      <c r="Y77" s="52">
        <f t="shared" si="106"/>
        <v>0</v>
      </c>
      <c r="Z77" s="51">
        <f t="shared" si="99"/>
        <v>0</v>
      </c>
      <c r="AA77" s="52">
        <f t="shared" si="107"/>
        <v>0</v>
      </c>
      <c r="AB77" s="51">
        <f t="shared" si="100"/>
        <v>0</v>
      </c>
      <c r="AC77" s="31"/>
    </row>
    <row r="78" spans="1:29" ht="38.25" x14ac:dyDescent="0.25">
      <c r="A78" s="30" t="s">
        <v>94</v>
      </c>
      <c r="B78" s="31" t="s">
        <v>95</v>
      </c>
      <c r="C78" s="32" t="s">
        <v>25</v>
      </c>
      <c r="D78" s="43"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43">
        <v>0</v>
      </c>
      <c r="N78" s="45">
        <v>0</v>
      </c>
      <c r="O78" s="45">
        <v>0</v>
      </c>
      <c r="P78" s="45">
        <v>0</v>
      </c>
      <c r="Q78" s="45">
        <v>0</v>
      </c>
      <c r="R78" s="53">
        <f t="shared" si="102"/>
        <v>0</v>
      </c>
      <c r="S78" s="52">
        <f t="shared" si="103"/>
        <v>0</v>
      </c>
      <c r="T78" s="51">
        <f t="shared" si="96"/>
        <v>0</v>
      </c>
      <c r="U78" s="52">
        <f t="shared" si="104"/>
        <v>0</v>
      </c>
      <c r="V78" s="51">
        <f t="shared" si="97"/>
        <v>0</v>
      </c>
      <c r="W78" s="52">
        <f t="shared" si="105"/>
        <v>0</v>
      </c>
      <c r="X78" s="51">
        <f t="shared" si="98"/>
        <v>0</v>
      </c>
      <c r="Y78" s="52">
        <f t="shared" si="106"/>
        <v>0</v>
      </c>
      <c r="Z78" s="51">
        <f t="shared" si="99"/>
        <v>0</v>
      </c>
      <c r="AA78" s="52">
        <f t="shared" si="107"/>
        <v>0</v>
      </c>
      <c r="AB78" s="51">
        <f t="shared" si="100"/>
        <v>0</v>
      </c>
      <c r="AC78" s="31"/>
    </row>
    <row r="79" spans="1:29" ht="51" x14ac:dyDescent="0.25">
      <c r="A79" s="24" t="s">
        <v>149</v>
      </c>
      <c r="B79" s="25" t="s">
        <v>150</v>
      </c>
      <c r="C79" s="26" t="s">
        <v>25</v>
      </c>
      <c r="D79" s="41">
        <v>0</v>
      </c>
      <c r="E79" s="41">
        <f>SUM(E82:E85)</f>
        <v>0</v>
      </c>
      <c r="F79" s="41">
        <f>SUM(F82:F85)</f>
        <v>0</v>
      </c>
      <c r="G79" s="41">
        <v>0</v>
      </c>
      <c r="H79" s="41">
        <f>SUM(H82:H85)</f>
        <v>0</v>
      </c>
      <c r="I79" s="41">
        <f>SUM(I82:I85)</f>
        <v>0</v>
      </c>
      <c r="J79" s="41">
        <f>SUM(J82:J85)</f>
        <v>0</v>
      </c>
      <c r="K79" s="41">
        <f>SUM(K82:K85)</f>
        <v>0</v>
      </c>
      <c r="L79" s="41">
        <f>SUM(L82:L85)</f>
        <v>0</v>
      </c>
      <c r="M79" s="41">
        <v>0</v>
      </c>
      <c r="N79" s="41">
        <f>SUM(N82:N85)</f>
        <v>0</v>
      </c>
      <c r="O79" s="41">
        <f>SUM(O82:O85)</f>
        <v>0</v>
      </c>
      <c r="P79" s="41">
        <v>0</v>
      </c>
      <c r="Q79" s="41">
        <f>SUM(Q82:Q85)</f>
        <v>0</v>
      </c>
      <c r="R79" s="41">
        <v>0</v>
      </c>
      <c r="S79" s="41">
        <v>0</v>
      </c>
      <c r="T79" s="49">
        <f t="shared" ref="T79:T81" si="112">IF(H79=0,0,(S79/H79*100))</f>
        <v>0</v>
      </c>
      <c r="U79" s="41">
        <f>SUM(U82:U85)</f>
        <v>0</v>
      </c>
      <c r="V79" s="49">
        <f t="shared" ref="V79:V81" si="113">IF(I79=0,0,(U79/I79*100))</f>
        <v>0</v>
      </c>
      <c r="W79" s="41">
        <f>SUM(W82:W85)</f>
        <v>0</v>
      </c>
      <c r="X79" s="49">
        <f t="shared" ref="X79:X81" si="114">IF(J79=0,0,(W79/J79*100))</f>
        <v>0</v>
      </c>
      <c r="Y79" s="41">
        <v>0</v>
      </c>
      <c r="Z79" s="49">
        <f t="shared" ref="Z79:Z81" si="115">IF(K79=0,0,(Y79/K79*100))</f>
        <v>0</v>
      </c>
      <c r="AA79" s="41">
        <f>SUM(AA82:AA85)</f>
        <v>0</v>
      </c>
      <c r="AB79" s="49">
        <f t="shared" ref="AB79:AB81" si="116">IF(L79=0,0,(AA79/L79*100))</f>
        <v>0</v>
      </c>
      <c r="AC79" s="25"/>
    </row>
    <row r="80" spans="1:29" ht="51" x14ac:dyDescent="0.25">
      <c r="A80" s="27" t="s">
        <v>151</v>
      </c>
      <c r="B80" s="28" t="s">
        <v>152</v>
      </c>
      <c r="C80" s="29" t="s">
        <v>25</v>
      </c>
      <c r="D80" s="42">
        <v>0</v>
      </c>
      <c r="E80" s="42">
        <v>0</v>
      </c>
      <c r="F80" s="42">
        <f t="shared" ref="F80:O81" si="117">IF(SUM(F81,F82)&lt;&gt;0,SUM(F81,F82),0)</f>
        <v>0</v>
      </c>
      <c r="G80" s="42">
        <v>0</v>
      </c>
      <c r="H80" s="42">
        <v>0</v>
      </c>
      <c r="I80" s="42">
        <f t="shared" si="117"/>
        <v>0</v>
      </c>
      <c r="J80" s="42">
        <f t="shared" si="117"/>
        <v>0</v>
      </c>
      <c r="K80" s="42">
        <f t="shared" si="117"/>
        <v>0</v>
      </c>
      <c r="L80" s="42">
        <f t="shared" si="117"/>
        <v>0</v>
      </c>
      <c r="M80" s="42">
        <v>0</v>
      </c>
      <c r="N80" s="42">
        <f t="shared" si="117"/>
        <v>0</v>
      </c>
      <c r="O80" s="42">
        <f t="shared" si="117"/>
        <v>0</v>
      </c>
      <c r="P80" s="42">
        <v>0</v>
      </c>
      <c r="Q80" s="42">
        <f t="shared" ref="Q80:AA81" si="118">IF(SUM(Q81,Q82)&lt;&gt;0,SUM(Q81,Q82),0)</f>
        <v>0</v>
      </c>
      <c r="R80" s="42">
        <v>0</v>
      </c>
      <c r="S80" s="42">
        <v>0</v>
      </c>
      <c r="T80" s="50">
        <f t="shared" ref="T80" si="119">IF(H80=0,0,(S80/H80*100))</f>
        <v>0</v>
      </c>
      <c r="U80" s="42">
        <f t="shared" si="118"/>
        <v>0</v>
      </c>
      <c r="V80" s="50">
        <f t="shared" ref="V80" si="120">IF(I80=0,0,(U80/I80*100))</f>
        <v>0</v>
      </c>
      <c r="W80" s="42">
        <f t="shared" si="118"/>
        <v>0</v>
      </c>
      <c r="X80" s="50">
        <f t="shared" ref="X80" si="121">IF(J80=0,0,(W80/J80*100))</f>
        <v>0</v>
      </c>
      <c r="Y80" s="42">
        <v>0</v>
      </c>
      <c r="Z80" s="50">
        <f t="shared" ref="Z80" si="122">IF(K80=0,0,(Y80/K80*100))</f>
        <v>0</v>
      </c>
      <c r="AA80" s="42">
        <f t="shared" si="118"/>
        <v>0</v>
      </c>
      <c r="AB80" s="50">
        <f t="shared" ref="AB80" si="123">IF(L80=0,0,(AA80/L80*100))</f>
        <v>0</v>
      </c>
      <c r="AC80" s="28"/>
    </row>
    <row r="81" spans="1:29" ht="38.25" x14ac:dyDescent="0.25">
      <c r="A81" s="27" t="s">
        <v>153</v>
      </c>
      <c r="B81" s="28" t="s">
        <v>154</v>
      </c>
      <c r="C81" s="29" t="s">
        <v>25</v>
      </c>
      <c r="D81" s="42">
        <v>0</v>
      </c>
      <c r="E81" s="42">
        <v>0</v>
      </c>
      <c r="F81" s="42">
        <f t="shared" si="117"/>
        <v>0</v>
      </c>
      <c r="G81" s="42">
        <v>0</v>
      </c>
      <c r="H81" s="42">
        <f t="shared" si="117"/>
        <v>0</v>
      </c>
      <c r="I81" s="42">
        <f t="shared" si="117"/>
        <v>0</v>
      </c>
      <c r="J81" s="42">
        <f t="shared" si="117"/>
        <v>0</v>
      </c>
      <c r="K81" s="42">
        <f t="shared" si="117"/>
        <v>0</v>
      </c>
      <c r="L81" s="42">
        <f t="shared" si="117"/>
        <v>0</v>
      </c>
      <c r="M81" s="42">
        <v>0</v>
      </c>
      <c r="N81" s="42">
        <f t="shared" si="117"/>
        <v>0</v>
      </c>
      <c r="O81" s="42">
        <f t="shared" si="117"/>
        <v>0</v>
      </c>
      <c r="P81" s="42">
        <v>0</v>
      </c>
      <c r="Q81" s="42">
        <f t="shared" si="118"/>
        <v>0</v>
      </c>
      <c r="R81" s="42">
        <v>0</v>
      </c>
      <c r="S81" s="42">
        <v>0</v>
      </c>
      <c r="T81" s="50">
        <f t="shared" si="112"/>
        <v>0</v>
      </c>
      <c r="U81" s="42">
        <f t="shared" si="118"/>
        <v>0</v>
      </c>
      <c r="V81" s="50">
        <f t="shared" si="113"/>
        <v>0</v>
      </c>
      <c r="W81" s="42">
        <f t="shared" si="118"/>
        <v>0</v>
      </c>
      <c r="X81" s="50">
        <f t="shared" si="114"/>
        <v>0</v>
      </c>
      <c r="Y81" s="42">
        <v>0</v>
      </c>
      <c r="Z81" s="50">
        <f t="shared" si="115"/>
        <v>0</v>
      </c>
      <c r="AA81" s="42">
        <f t="shared" si="118"/>
        <v>0</v>
      </c>
      <c r="AB81" s="50">
        <f t="shared" si="116"/>
        <v>0</v>
      </c>
      <c r="AC81" s="28"/>
    </row>
    <row r="82" spans="1:29" ht="25.5" x14ac:dyDescent="0.25">
      <c r="A82" s="24" t="s">
        <v>96</v>
      </c>
      <c r="B82" s="25" t="s">
        <v>97</v>
      </c>
      <c r="C82" s="26" t="s">
        <v>25</v>
      </c>
      <c r="D82" s="41">
        <f t="shared" ref="D82:S82" si="124">SUM(D83:D86)</f>
        <v>31.851888427497791</v>
      </c>
      <c r="E82" s="41">
        <f t="shared" si="124"/>
        <v>0</v>
      </c>
      <c r="F82" s="41">
        <f t="shared" si="124"/>
        <v>0</v>
      </c>
      <c r="G82" s="41">
        <f t="shared" si="124"/>
        <v>31.851888427497791</v>
      </c>
      <c r="H82" s="41">
        <f t="shared" si="124"/>
        <v>0</v>
      </c>
      <c r="I82" s="41">
        <f t="shared" si="124"/>
        <v>0</v>
      </c>
      <c r="J82" s="41">
        <f t="shared" si="124"/>
        <v>0</v>
      </c>
      <c r="K82" s="41">
        <f t="shared" si="124"/>
        <v>0</v>
      </c>
      <c r="L82" s="41">
        <f t="shared" si="124"/>
        <v>0</v>
      </c>
      <c r="M82" s="41">
        <f t="shared" si="124"/>
        <v>21.86086354</v>
      </c>
      <c r="N82" s="41">
        <f t="shared" si="124"/>
        <v>0</v>
      </c>
      <c r="O82" s="41">
        <f t="shared" si="124"/>
        <v>0</v>
      </c>
      <c r="P82" s="41">
        <f t="shared" si="124"/>
        <v>21.86086354</v>
      </c>
      <c r="Q82" s="41">
        <f t="shared" si="124"/>
        <v>0</v>
      </c>
      <c r="R82" s="41">
        <f t="shared" si="124"/>
        <v>9.9910248874977867</v>
      </c>
      <c r="S82" s="41">
        <f t="shared" si="124"/>
        <v>21.86086354</v>
      </c>
      <c r="T82" s="49">
        <f t="shared" si="96"/>
        <v>0</v>
      </c>
      <c r="U82" s="41">
        <f>SUM(U83:U86)</f>
        <v>0</v>
      </c>
      <c r="V82" s="49">
        <f t="shared" si="97"/>
        <v>0</v>
      </c>
      <c r="W82" s="41">
        <f>SUM(W83:W86)</f>
        <v>0</v>
      </c>
      <c r="X82" s="49">
        <f t="shared" si="98"/>
        <v>0</v>
      </c>
      <c r="Y82" s="41">
        <f>SUM(Y83:Y86)</f>
        <v>21.86086354</v>
      </c>
      <c r="Z82" s="49">
        <f t="shared" si="99"/>
        <v>0</v>
      </c>
      <c r="AA82" s="41">
        <f>SUM(AA83:AA86)</f>
        <v>0</v>
      </c>
      <c r="AB82" s="49">
        <f t="shared" si="100"/>
        <v>0</v>
      </c>
      <c r="AC82" s="25"/>
    </row>
    <row r="83" spans="1:29" ht="76.5" x14ac:dyDescent="0.25">
      <c r="A83" s="35" t="s">
        <v>96</v>
      </c>
      <c r="B83" s="37" t="s">
        <v>132</v>
      </c>
      <c r="C83" s="55" t="s">
        <v>63</v>
      </c>
      <c r="D83" s="44">
        <v>5.686522436944343</v>
      </c>
      <c r="E83" s="44">
        <v>0</v>
      </c>
      <c r="F83" s="44">
        <v>0</v>
      </c>
      <c r="G83" s="44">
        <v>5.686522436944343</v>
      </c>
      <c r="H83" s="44">
        <f t="shared" ref="H83:H86" si="125">SUM(I83:L83)</f>
        <v>0</v>
      </c>
      <c r="I83" s="44">
        <v>0</v>
      </c>
      <c r="J83" s="44">
        <v>0</v>
      </c>
      <c r="K83" s="44">
        <v>0</v>
      </c>
      <c r="L83" s="44">
        <v>0</v>
      </c>
      <c r="M83" s="44">
        <f t="shared" ref="M83:M86" si="126">SUM(N83:Q83)</f>
        <v>5.1951795199999999</v>
      </c>
      <c r="N83" s="52">
        <v>0</v>
      </c>
      <c r="O83" s="52">
        <v>0</v>
      </c>
      <c r="P83" s="52">
        <v>5.1951795199999999</v>
      </c>
      <c r="Q83" s="52"/>
      <c r="R83" s="53">
        <f t="shared" si="102"/>
        <v>0.49134291694434307</v>
      </c>
      <c r="S83" s="52">
        <f t="shared" si="103"/>
        <v>5.1951795199999999</v>
      </c>
      <c r="T83" s="54">
        <f t="shared" si="96"/>
        <v>0</v>
      </c>
      <c r="U83" s="52">
        <f t="shared" si="104"/>
        <v>0</v>
      </c>
      <c r="V83" s="54">
        <f t="shared" si="97"/>
        <v>0</v>
      </c>
      <c r="W83" s="52">
        <f t="shared" si="105"/>
        <v>0</v>
      </c>
      <c r="X83" s="54">
        <f t="shared" si="98"/>
        <v>0</v>
      </c>
      <c r="Y83" s="52">
        <f t="shared" si="106"/>
        <v>5.1951795199999999</v>
      </c>
      <c r="Z83" s="54">
        <f t="shared" si="99"/>
        <v>0</v>
      </c>
      <c r="AA83" s="52">
        <f t="shared" si="107"/>
        <v>0</v>
      </c>
      <c r="AB83" s="54">
        <f t="shared" si="100"/>
        <v>0</v>
      </c>
      <c r="AC83" s="33" t="s">
        <v>148</v>
      </c>
    </row>
    <row r="84" spans="1:29" ht="34.5" customHeight="1" x14ac:dyDescent="0.25">
      <c r="A84" s="35" t="s">
        <v>96</v>
      </c>
      <c r="B84" s="37" t="s">
        <v>133</v>
      </c>
      <c r="C84" s="55" t="s">
        <v>63</v>
      </c>
      <c r="D84" s="44">
        <v>5.548082703220917</v>
      </c>
      <c r="E84" s="44">
        <v>0</v>
      </c>
      <c r="F84" s="44">
        <v>0</v>
      </c>
      <c r="G84" s="44">
        <v>5.548082703220917</v>
      </c>
      <c r="H84" s="44">
        <f t="shared" si="125"/>
        <v>0</v>
      </c>
      <c r="I84" s="44">
        <v>0</v>
      </c>
      <c r="J84" s="44">
        <v>0</v>
      </c>
      <c r="K84" s="44">
        <v>0</v>
      </c>
      <c r="L84" s="44">
        <v>0</v>
      </c>
      <c r="M84" s="44">
        <f t="shared" si="126"/>
        <v>5.4059999999999997</v>
      </c>
      <c r="N84" s="52">
        <v>0</v>
      </c>
      <c r="O84" s="52">
        <v>0</v>
      </c>
      <c r="P84" s="52">
        <v>5.4059999999999997</v>
      </c>
      <c r="Q84" s="52"/>
      <c r="R84" s="53">
        <f t="shared" si="102"/>
        <v>0.14208270322091732</v>
      </c>
      <c r="S84" s="52">
        <f t="shared" si="103"/>
        <v>5.4059999999999997</v>
      </c>
      <c r="T84" s="54">
        <f t="shared" si="96"/>
        <v>0</v>
      </c>
      <c r="U84" s="52">
        <f t="shared" si="104"/>
        <v>0</v>
      </c>
      <c r="V84" s="54">
        <f t="shared" si="97"/>
        <v>0</v>
      </c>
      <c r="W84" s="52">
        <f t="shared" si="105"/>
        <v>0</v>
      </c>
      <c r="X84" s="54">
        <f t="shared" si="98"/>
        <v>0</v>
      </c>
      <c r="Y84" s="52">
        <f t="shared" si="106"/>
        <v>5.4059999999999997</v>
      </c>
      <c r="Z84" s="54">
        <f t="shared" si="99"/>
        <v>0</v>
      </c>
      <c r="AA84" s="52">
        <f t="shared" si="107"/>
        <v>0</v>
      </c>
      <c r="AB84" s="54">
        <f t="shared" si="100"/>
        <v>0</v>
      </c>
      <c r="AC84" s="57" t="s">
        <v>147</v>
      </c>
    </row>
    <row r="85" spans="1:29" ht="34.5" customHeight="1" x14ac:dyDescent="0.25">
      <c r="A85" s="35" t="s">
        <v>96</v>
      </c>
      <c r="B85" s="37" t="s">
        <v>134</v>
      </c>
      <c r="C85" s="55" t="s">
        <v>63</v>
      </c>
      <c r="D85" s="44">
        <v>7.7982258452196582</v>
      </c>
      <c r="E85" s="44">
        <v>0</v>
      </c>
      <c r="F85" s="44">
        <v>0</v>
      </c>
      <c r="G85" s="44">
        <v>7.7982258452196582</v>
      </c>
      <c r="H85" s="44">
        <f t="shared" si="125"/>
        <v>0</v>
      </c>
      <c r="I85" s="44">
        <v>0</v>
      </c>
      <c r="J85" s="44">
        <v>0</v>
      </c>
      <c r="K85" s="44">
        <v>0</v>
      </c>
      <c r="L85" s="44">
        <v>0</v>
      </c>
      <c r="M85" s="44">
        <f t="shared" si="126"/>
        <v>5.2788000000000004</v>
      </c>
      <c r="N85" s="52">
        <v>0</v>
      </c>
      <c r="O85" s="52">
        <v>0</v>
      </c>
      <c r="P85" s="52">
        <v>5.2788000000000004</v>
      </c>
      <c r="Q85" s="52"/>
      <c r="R85" s="53">
        <f t="shared" si="102"/>
        <v>2.5194258452196578</v>
      </c>
      <c r="S85" s="52">
        <f t="shared" si="103"/>
        <v>5.2788000000000004</v>
      </c>
      <c r="T85" s="54">
        <f t="shared" si="96"/>
        <v>0</v>
      </c>
      <c r="U85" s="52">
        <f t="shared" si="104"/>
        <v>0</v>
      </c>
      <c r="V85" s="54">
        <f t="shared" si="97"/>
        <v>0</v>
      </c>
      <c r="W85" s="52">
        <f t="shared" si="105"/>
        <v>0</v>
      </c>
      <c r="X85" s="54">
        <f t="shared" si="98"/>
        <v>0</v>
      </c>
      <c r="Y85" s="52">
        <f t="shared" si="106"/>
        <v>5.2788000000000004</v>
      </c>
      <c r="Z85" s="54">
        <f t="shared" si="99"/>
        <v>0</v>
      </c>
      <c r="AA85" s="52">
        <f t="shared" si="107"/>
        <v>0</v>
      </c>
      <c r="AB85" s="54">
        <f t="shared" si="100"/>
        <v>0</v>
      </c>
      <c r="AC85" s="57" t="s">
        <v>147</v>
      </c>
    </row>
    <row r="86" spans="1:29" ht="76.5" x14ac:dyDescent="0.25">
      <c r="A86" s="35" t="s">
        <v>96</v>
      </c>
      <c r="B86" s="37" t="s">
        <v>135</v>
      </c>
      <c r="C86" s="55" t="s">
        <v>63</v>
      </c>
      <c r="D86" s="44">
        <v>12.81905744211287</v>
      </c>
      <c r="E86" s="44">
        <v>0</v>
      </c>
      <c r="F86" s="44">
        <v>0</v>
      </c>
      <c r="G86" s="44">
        <v>12.81905744211287</v>
      </c>
      <c r="H86" s="44">
        <f t="shared" si="125"/>
        <v>0</v>
      </c>
      <c r="I86" s="44">
        <v>0</v>
      </c>
      <c r="J86" s="44">
        <v>0</v>
      </c>
      <c r="K86" s="44">
        <v>0</v>
      </c>
      <c r="L86" s="44">
        <v>0</v>
      </c>
      <c r="M86" s="44">
        <f t="shared" si="126"/>
        <v>5.9808840200000004</v>
      </c>
      <c r="N86" s="52">
        <v>0</v>
      </c>
      <c r="O86" s="52">
        <v>0</v>
      </c>
      <c r="P86" s="52">
        <v>5.9808840200000004</v>
      </c>
      <c r="Q86" s="52"/>
      <c r="R86" s="53">
        <f t="shared" si="102"/>
        <v>6.8381734221128694</v>
      </c>
      <c r="S86" s="52">
        <f t="shared" si="103"/>
        <v>5.9808840200000004</v>
      </c>
      <c r="T86" s="54">
        <f t="shared" si="96"/>
        <v>0</v>
      </c>
      <c r="U86" s="52">
        <f t="shared" si="104"/>
        <v>0</v>
      </c>
      <c r="V86" s="54">
        <f t="shared" si="97"/>
        <v>0</v>
      </c>
      <c r="W86" s="52">
        <f t="shared" si="105"/>
        <v>0</v>
      </c>
      <c r="X86" s="54">
        <f t="shared" si="98"/>
        <v>0</v>
      </c>
      <c r="Y86" s="52">
        <f t="shared" si="106"/>
        <v>5.9808840200000004</v>
      </c>
      <c r="Z86" s="54">
        <f t="shared" si="99"/>
        <v>0</v>
      </c>
      <c r="AA86" s="52">
        <f t="shared" si="107"/>
        <v>0</v>
      </c>
      <c r="AB86" s="54">
        <f t="shared" si="100"/>
        <v>0</v>
      </c>
      <c r="AC86" s="33" t="s">
        <v>148</v>
      </c>
    </row>
    <row r="87" spans="1:29" ht="38.25" x14ac:dyDescent="0.25">
      <c r="A87" s="24" t="s">
        <v>155</v>
      </c>
      <c r="B87" s="25" t="s">
        <v>156</v>
      </c>
      <c r="C87" s="26" t="s">
        <v>25</v>
      </c>
      <c r="D87" s="41">
        <v>0</v>
      </c>
      <c r="E87" s="41">
        <v>0</v>
      </c>
      <c r="F87" s="41">
        <v>0</v>
      </c>
      <c r="G87" s="41">
        <v>0</v>
      </c>
      <c r="H87" s="41">
        <f t="shared" ref="F87:S88" si="127">SUM(H88:H97)</f>
        <v>0</v>
      </c>
      <c r="I87" s="41">
        <f t="shared" si="127"/>
        <v>0</v>
      </c>
      <c r="J87" s="41">
        <f t="shared" si="127"/>
        <v>0</v>
      </c>
      <c r="K87" s="41">
        <f t="shared" si="127"/>
        <v>0</v>
      </c>
      <c r="L87" s="41">
        <f t="shared" si="127"/>
        <v>0</v>
      </c>
      <c r="M87" s="41">
        <v>0</v>
      </c>
      <c r="N87" s="41">
        <f t="shared" si="127"/>
        <v>0</v>
      </c>
      <c r="O87" s="41">
        <f t="shared" si="127"/>
        <v>0</v>
      </c>
      <c r="P87" s="41">
        <v>0</v>
      </c>
      <c r="Q87" s="41">
        <f t="shared" si="127"/>
        <v>0</v>
      </c>
      <c r="R87" s="41">
        <v>0</v>
      </c>
      <c r="S87" s="41">
        <v>0</v>
      </c>
      <c r="T87" s="49">
        <f t="shared" si="96"/>
        <v>0</v>
      </c>
      <c r="U87" s="41">
        <f>SUM(U88:U97)</f>
        <v>0</v>
      </c>
      <c r="V87" s="49">
        <f t="shared" si="97"/>
        <v>0</v>
      </c>
      <c r="W87" s="41">
        <f>SUM(W88:W97)</f>
        <v>0</v>
      </c>
      <c r="X87" s="49">
        <f t="shared" si="98"/>
        <v>0</v>
      </c>
      <c r="Y87" s="41">
        <v>0</v>
      </c>
      <c r="Z87" s="49">
        <f t="shared" si="99"/>
        <v>0</v>
      </c>
      <c r="AA87" s="41">
        <f>SUM(AA88:AA97)</f>
        <v>0</v>
      </c>
      <c r="AB87" s="49">
        <f t="shared" si="100"/>
        <v>0</v>
      </c>
      <c r="AC87" s="25"/>
    </row>
    <row r="88" spans="1:29" ht="25.5" x14ac:dyDescent="0.25">
      <c r="A88" s="24" t="s">
        <v>98</v>
      </c>
      <c r="B88" s="25" t="s">
        <v>99</v>
      </c>
      <c r="C88" s="26" t="s">
        <v>25</v>
      </c>
      <c r="D88" s="41">
        <f>SUM(D89:D98)</f>
        <v>480.00231371529571</v>
      </c>
      <c r="E88" s="41">
        <v>0</v>
      </c>
      <c r="F88" s="41">
        <f t="shared" si="127"/>
        <v>118.85361252440002</v>
      </c>
      <c r="G88" s="41">
        <f t="shared" si="127"/>
        <v>480.00231371529571</v>
      </c>
      <c r="H88" s="41">
        <f t="shared" si="127"/>
        <v>0</v>
      </c>
      <c r="I88" s="41">
        <f t="shared" si="127"/>
        <v>0</v>
      </c>
      <c r="J88" s="41">
        <f t="shared" si="127"/>
        <v>0</v>
      </c>
      <c r="K88" s="41">
        <f t="shared" si="127"/>
        <v>0</v>
      </c>
      <c r="L88" s="41">
        <f t="shared" si="127"/>
        <v>0</v>
      </c>
      <c r="M88" s="41">
        <f t="shared" si="127"/>
        <v>415.73595166000001</v>
      </c>
      <c r="N88" s="41">
        <f t="shared" si="127"/>
        <v>0</v>
      </c>
      <c r="O88" s="41">
        <f t="shared" si="127"/>
        <v>0</v>
      </c>
      <c r="P88" s="41">
        <f t="shared" si="127"/>
        <v>415.73595166000001</v>
      </c>
      <c r="Q88" s="41">
        <f t="shared" si="127"/>
        <v>0</v>
      </c>
      <c r="R88" s="41">
        <f t="shared" si="127"/>
        <v>64.26636205529573</v>
      </c>
      <c r="S88" s="41">
        <f t="shared" si="127"/>
        <v>415.73595166000001</v>
      </c>
      <c r="T88" s="49">
        <f t="shared" ref="T88:T97" si="128">IF(H88=0,0,(S88/H88*100))</f>
        <v>0</v>
      </c>
      <c r="U88" s="41">
        <f>SUM(U89:U98)</f>
        <v>0</v>
      </c>
      <c r="V88" s="49">
        <f t="shared" ref="V88:V97" si="129">IF(I88=0,0,(U88/I88*100))</f>
        <v>0</v>
      </c>
      <c r="W88" s="41">
        <f>SUM(W89:W98)</f>
        <v>0</v>
      </c>
      <c r="X88" s="49">
        <f t="shared" ref="X88:X97" si="130">IF(J88=0,0,(W88/J88*100))</f>
        <v>0</v>
      </c>
      <c r="Y88" s="41">
        <f>SUM(Y89:Y98)</f>
        <v>415.73595166000001</v>
      </c>
      <c r="Z88" s="49">
        <f t="shared" ref="Z88:Z97" si="131">IF(K88=0,0,(Y88/K88*100))</f>
        <v>0</v>
      </c>
      <c r="AA88" s="41">
        <f>SUM(AA89:AA98)</f>
        <v>0</v>
      </c>
      <c r="AB88" s="49">
        <f t="shared" ref="AB88:AB97" si="132">IF(L88=0,0,(AA88/L88*100))</f>
        <v>0</v>
      </c>
      <c r="AC88" s="25"/>
    </row>
    <row r="89" spans="1:29" ht="37.5" customHeight="1" x14ac:dyDescent="0.25">
      <c r="A89" s="35" t="s">
        <v>98</v>
      </c>
      <c r="B89" s="37" t="s">
        <v>136</v>
      </c>
      <c r="C89" s="55" t="s">
        <v>63</v>
      </c>
      <c r="D89" s="44">
        <v>8.6159445827647456</v>
      </c>
      <c r="E89" s="44">
        <v>0</v>
      </c>
      <c r="F89" s="44">
        <v>53.822380607400014</v>
      </c>
      <c r="G89" s="44">
        <v>8.6159445827647456</v>
      </c>
      <c r="H89" s="44">
        <f t="shared" ref="H89:H98" si="133">SUM(I89:L89)</f>
        <v>0</v>
      </c>
      <c r="I89" s="44">
        <v>0</v>
      </c>
      <c r="J89" s="44">
        <v>0</v>
      </c>
      <c r="K89" s="44">
        <v>0</v>
      </c>
      <c r="L89" s="44">
        <v>0</v>
      </c>
      <c r="M89" s="44">
        <f t="shared" ref="M89:M98" si="134">SUM(N89:Q89)</f>
        <v>0</v>
      </c>
      <c r="N89" s="52">
        <v>0</v>
      </c>
      <c r="O89" s="52">
        <v>0</v>
      </c>
      <c r="P89" s="52">
        <v>0</v>
      </c>
      <c r="Q89" s="52"/>
      <c r="R89" s="53">
        <f t="shared" ref="R89:R97" si="135">G89-M89</f>
        <v>8.6159445827647456</v>
      </c>
      <c r="S89" s="52">
        <f t="shared" ref="S89:S97" si="136">M89-H89</f>
        <v>0</v>
      </c>
      <c r="T89" s="54">
        <f t="shared" si="128"/>
        <v>0</v>
      </c>
      <c r="U89" s="52">
        <f t="shared" ref="U89:U97" si="137">N89-I89</f>
        <v>0</v>
      </c>
      <c r="V89" s="54">
        <f t="shared" si="129"/>
        <v>0</v>
      </c>
      <c r="W89" s="52">
        <f t="shared" ref="W89:W97" si="138">O89-J89</f>
        <v>0</v>
      </c>
      <c r="X89" s="54">
        <f t="shared" si="130"/>
        <v>0</v>
      </c>
      <c r="Y89" s="52">
        <f t="shared" ref="Y89:Y97" si="139">P89-K89</f>
        <v>0</v>
      </c>
      <c r="Z89" s="54">
        <f t="shared" si="131"/>
        <v>0</v>
      </c>
      <c r="AA89" s="52">
        <f t="shared" ref="AA89:AA97" si="140">Q89-L89</f>
        <v>0</v>
      </c>
      <c r="AB89" s="54">
        <f t="shared" si="132"/>
        <v>0</v>
      </c>
      <c r="AC89" s="57"/>
    </row>
    <row r="90" spans="1:29" ht="33" customHeight="1" x14ac:dyDescent="0.25">
      <c r="A90" s="35" t="s">
        <v>98</v>
      </c>
      <c r="B90" s="37" t="s">
        <v>137</v>
      </c>
      <c r="C90" s="55" t="s">
        <v>63</v>
      </c>
      <c r="D90" s="44">
        <v>8.4622653009727298</v>
      </c>
      <c r="E90" s="44">
        <v>0</v>
      </c>
      <c r="F90" s="44">
        <v>0.67454038019999996</v>
      </c>
      <c r="G90" s="44">
        <v>8.4622653009727298</v>
      </c>
      <c r="H90" s="44">
        <f t="shared" si="133"/>
        <v>0</v>
      </c>
      <c r="I90" s="44">
        <v>0</v>
      </c>
      <c r="J90" s="44">
        <v>0</v>
      </c>
      <c r="K90" s="44">
        <v>0</v>
      </c>
      <c r="L90" s="44">
        <v>0</v>
      </c>
      <c r="M90" s="44">
        <f t="shared" si="134"/>
        <v>9.3328947899999992</v>
      </c>
      <c r="N90" s="52">
        <v>0</v>
      </c>
      <c r="O90" s="52">
        <v>0</v>
      </c>
      <c r="P90" s="52">
        <v>9.3328947899999992</v>
      </c>
      <c r="Q90" s="52"/>
      <c r="R90" s="53">
        <f t="shared" si="135"/>
        <v>-0.87062948902726944</v>
      </c>
      <c r="S90" s="52">
        <f t="shared" si="136"/>
        <v>9.3328947899999992</v>
      </c>
      <c r="T90" s="54">
        <f t="shared" si="128"/>
        <v>0</v>
      </c>
      <c r="U90" s="52">
        <f t="shared" si="137"/>
        <v>0</v>
      </c>
      <c r="V90" s="54">
        <f t="shared" si="129"/>
        <v>0</v>
      </c>
      <c r="W90" s="52">
        <f t="shared" si="138"/>
        <v>0</v>
      </c>
      <c r="X90" s="54">
        <f t="shared" si="130"/>
        <v>0</v>
      </c>
      <c r="Y90" s="52">
        <f t="shared" si="139"/>
        <v>9.3328947899999992</v>
      </c>
      <c r="Z90" s="54">
        <f t="shared" si="131"/>
        <v>0</v>
      </c>
      <c r="AA90" s="52">
        <f t="shared" si="140"/>
        <v>0</v>
      </c>
      <c r="AB90" s="54">
        <f t="shared" si="132"/>
        <v>0</v>
      </c>
      <c r="AC90" s="57" t="s">
        <v>147</v>
      </c>
    </row>
    <row r="91" spans="1:29" ht="36.75" customHeight="1" x14ac:dyDescent="0.25">
      <c r="A91" s="35" t="s">
        <v>98</v>
      </c>
      <c r="B91" s="37" t="s">
        <v>138</v>
      </c>
      <c r="C91" s="55" t="s">
        <v>63</v>
      </c>
      <c r="D91" s="44">
        <v>3.4411239432061018</v>
      </c>
      <c r="E91" s="44">
        <v>0</v>
      </c>
      <c r="F91" s="44">
        <v>-22.808816985599996</v>
      </c>
      <c r="G91" s="44">
        <v>3.4411239432061018</v>
      </c>
      <c r="H91" s="44">
        <f t="shared" si="133"/>
        <v>0</v>
      </c>
      <c r="I91" s="44">
        <v>0</v>
      </c>
      <c r="J91" s="44">
        <v>0</v>
      </c>
      <c r="K91" s="44">
        <v>0</v>
      </c>
      <c r="L91" s="44">
        <v>0</v>
      </c>
      <c r="M91" s="44">
        <f t="shared" si="134"/>
        <v>2.1050050300000001</v>
      </c>
      <c r="N91" s="52">
        <v>0</v>
      </c>
      <c r="O91" s="52">
        <v>0</v>
      </c>
      <c r="P91" s="52">
        <v>2.1050050300000001</v>
      </c>
      <c r="Q91" s="52"/>
      <c r="R91" s="53">
        <f t="shared" si="135"/>
        <v>1.3361189132061018</v>
      </c>
      <c r="S91" s="52">
        <f t="shared" si="136"/>
        <v>2.1050050300000001</v>
      </c>
      <c r="T91" s="54">
        <f t="shared" si="128"/>
        <v>0</v>
      </c>
      <c r="U91" s="52">
        <f t="shared" si="137"/>
        <v>0</v>
      </c>
      <c r="V91" s="54">
        <f t="shared" si="129"/>
        <v>0</v>
      </c>
      <c r="W91" s="52">
        <f t="shared" si="138"/>
        <v>0</v>
      </c>
      <c r="X91" s="54">
        <f t="shared" si="130"/>
        <v>0</v>
      </c>
      <c r="Y91" s="52">
        <f t="shared" si="139"/>
        <v>2.1050050300000001</v>
      </c>
      <c r="Z91" s="54">
        <f t="shared" si="131"/>
        <v>0</v>
      </c>
      <c r="AA91" s="52">
        <f t="shared" si="140"/>
        <v>0</v>
      </c>
      <c r="AB91" s="54">
        <f t="shared" si="132"/>
        <v>0</v>
      </c>
      <c r="AC91" s="57" t="s">
        <v>147</v>
      </c>
    </row>
    <row r="92" spans="1:29" ht="38.25" customHeight="1" x14ac:dyDescent="0.25">
      <c r="A92" s="35" t="s">
        <v>98</v>
      </c>
      <c r="B92" s="37" t="s">
        <v>139</v>
      </c>
      <c r="C92" s="55" t="s">
        <v>63</v>
      </c>
      <c r="D92" s="44">
        <v>4.3835821007832205</v>
      </c>
      <c r="E92" s="44">
        <v>0</v>
      </c>
      <c r="F92" s="44">
        <v>23.029676865800003</v>
      </c>
      <c r="G92" s="44">
        <v>4.3835821007832205</v>
      </c>
      <c r="H92" s="44">
        <f t="shared" si="133"/>
        <v>0</v>
      </c>
      <c r="I92" s="44">
        <v>0</v>
      </c>
      <c r="J92" s="44">
        <v>0</v>
      </c>
      <c r="K92" s="44">
        <v>0</v>
      </c>
      <c r="L92" s="44">
        <v>0</v>
      </c>
      <c r="M92" s="44">
        <f t="shared" si="134"/>
        <v>0</v>
      </c>
      <c r="N92" s="52">
        <v>0</v>
      </c>
      <c r="O92" s="52">
        <v>0</v>
      </c>
      <c r="P92" s="52">
        <v>0</v>
      </c>
      <c r="Q92" s="52"/>
      <c r="R92" s="53">
        <f t="shared" si="135"/>
        <v>4.3835821007832205</v>
      </c>
      <c r="S92" s="52">
        <f t="shared" si="136"/>
        <v>0</v>
      </c>
      <c r="T92" s="54">
        <f t="shared" si="128"/>
        <v>0</v>
      </c>
      <c r="U92" s="52">
        <f t="shared" si="137"/>
        <v>0</v>
      </c>
      <c r="V92" s="54">
        <f t="shared" si="129"/>
        <v>0</v>
      </c>
      <c r="W92" s="52">
        <f t="shared" si="138"/>
        <v>0</v>
      </c>
      <c r="X92" s="54">
        <f t="shared" si="130"/>
        <v>0</v>
      </c>
      <c r="Y92" s="52">
        <f t="shared" si="139"/>
        <v>0</v>
      </c>
      <c r="Z92" s="54">
        <f t="shared" si="131"/>
        <v>0</v>
      </c>
      <c r="AA92" s="52">
        <f t="shared" si="140"/>
        <v>0</v>
      </c>
      <c r="AB92" s="54">
        <f t="shared" si="132"/>
        <v>0</v>
      </c>
      <c r="AC92" s="57"/>
    </row>
    <row r="93" spans="1:29" ht="38.25" customHeight="1" x14ac:dyDescent="0.25">
      <c r="A93" s="35" t="s">
        <v>98</v>
      </c>
      <c r="B93" s="37" t="s">
        <v>140</v>
      </c>
      <c r="C93" s="55" t="s">
        <v>63</v>
      </c>
      <c r="D93" s="44">
        <v>2.6180971231408217</v>
      </c>
      <c r="E93" s="44">
        <v>0</v>
      </c>
      <c r="F93" s="44">
        <v>54.371550276400001</v>
      </c>
      <c r="G93" s="44">
        <v>2.6180971231408217</v>
      </c>
      <c r="H93" s="44">
        <f t="shared" si="133"/>
        <v>0</v>
      </c>
      <c r="I93" s="44">
        <v>0</v>
      </c>
      <c r="J93" s="44">
        <v>0</v>
      </c>
      <c r="K93" s="44">
        <v>0</v>
      </c>
      <c r="L93" s="44">
        <v>0</v>
      </c>
      <c r="M93" s="44">
        <f t="shared" si="134"/>
        <v>2.04</v>
      </c>
      <c r="N93" s="52">
        <v>0</v>
      </c>
      <c r="O93" s="52">
        <v>0</v>
      </c>
      <c r="P93" s="52">
        <v>2.04</v>
      </c>
      <c r="Q93" s="52"/>
      <c r="R93" s="53">
        <f t="shared" si="135"/>
        <v>0.57809712314082162</v>
      </c>
      <c r="S93" s="52">
        <f t="shared" si="136"/>
        <v>2.04</v>
      </c>
      <c r="T93" s="54">
        <f t="shared" si="128"/>
        <v>0</v>
      </c>
      <c r="U93" s="52">
        <f t="shared" si="137"/>
        <v>0</v>
      </c>
      <c r="V93" s="54">
        <f t="shared" si="129"/>
        <v>0</v>
      </c>
      <c r="W93" s="52">
        <f t="shared" si="138"/>
        <v>0</v>
      </c>
      <c r="X93" s="54">
        <f t="shared" si="130"/>
        <v>0</v>
      </c>
      <c r="Y93" s="52">
        <f t="shared" si="139"/>
        <v>2.04</v>
      </c>
      <c r="Z93" s="54">
        <f t="shared" si="131"/>
        <v>0</v>
      </c>
      <c r="AA93" s="52">
        <f t="shared" si="140"/>
        <v>0</v>
      </c>
      <c r="AB93" s="54">
        <f t="shared" si="132"/>
        <v>0</v>
      </c>
      <c r="AC93" s="57" t="s">
        <v>147</v>
      </c>
    </row>
    <row r="94" spans="1:29" ht="38.25" customHeight="1" x14ac:dyDescent="0.25">
      <c r="A94" s="35" t="s">
        <v>98</v>
      </c>
      <c r="B94" s="37" t="s">
        <v>141</v>
      </c>
      <c r="C94" s="55" t="s">
        <v>63</v>
      </c>
      <c r="D94" s="44">
        <v>58.704000000000001</v>
      </c>
      <c r="E94" s="44">
        <v>0</v>
      </c>
      <c r="F94" s="44">
        <v>8.3527313501999991</v>
      </c>
      <c r="G94" s="44">
        <v>58.704000000000001</v>
      </c>
      <c r="H94" s="44">
        <f t="shared" si="133"/>
        <v>0</v>
      </c>
      <c r="I94" s="44">
        <v>0</v>
      </c>
      <c r="J94" s="44">
        <v>0</v>
      </c>
      <c r="K94" s="44">
        <v>0</v>
      </c>
      <c r="L94" s="44">
        <v>0</v>
      </c>
      <c r="M94" s="44">
        <f t="shared" si="134"/>
        <v>57.068685939999995</v>
      </c>
      <c r="N94" s="52">
        <v>0</v>
      </c>
      <c r="O94" s="52">
        <v>0</v>
      </c>
      <c r="P94" s="52">
        <v>57.068685939999995</v>
      </c>
      <c r="Q94" s="52"/>
      <c r="R94" s="53">
        <f t="shared" si="135"/>
        <v>1.635314060000006</v>
      </c>
      <c r="S94" s="52">
        <f t="shared" si="136"/>
        <v>57.068685939999995</v>
      </c>
      <c r="T94" s="54">
        <f t="shared" si="128"/>
        <v>0</v>
      </c>
      <c r="U94" s="52">
        <f t="shared" si="137"/>
        <v>0</v>
      </c>
      <c r="V94" s="54">
        <f t="shared" si="129"/>
        <v>0</v>
      </c>
      <c r="W94" s="52">
        <f t="shared" si="138"/>
        <v>0</v>
      </c>
      <c r="X94" s="54">
        <f t="shared" si="130"/>
        <v>0</v>
      </c>
      <c r="Y94" s="52">
        <f t="shared" si="139"/>
        <v>57.068685939999995</v>
      </c>
      <c r="Z94" s="54">
        <f t="shared" si="131"/>
        <v>0</v>
      </c>
      <c r="AA94" s="52">
        <f t="shared" si="140"/>
        <v>0</v>
      </c>
      <c r="AB94" s="54">
        <f t="shared" si="132"/>
        <v>0</v>
      </c>
      <c r="AC94" s="57" t="s">
        <v>147</v>
      </c>
    </row>
    <row r="95" spans="1:29" ht="52.5" customHeight="1" x14ac:dyDescent="0.25">
      <c r="A95" s="35" t="s">
        <v>98</v>
      </c>
      <c r="B95" s="37" t="s">
        <v>142</v>
      </c>
      <c r="C95" s="55" t="s">
        <v>63</v>
      </c>
      <c r="D95" s="44">
        <v>31.603559999999998</v>
      </c>
      <c r="E95" s="44">
        <v>0</v>
      </c>
      <c r="F95" s="44">
        <v>1.4115500300000003</v>
      </c>
      <c r="G95" s="44">
        <v>31.603559999999998</v>
      </c>
      <c r="H95" s="44">
        <f t="shared" si="133"/>
        <v>0</v>
      </c>
      <c r="I95" s="44">
        <v>0</v>
      </c>
      <c r="J95" s="44">
        <v>0</v>
      </c>
      <c r="K95" s="44">
        <v>0</v>
      </c>
      <c r="L95" s="44">
        <v>0</v>
      </c>
      <c r="M95" s="44">
        <f t="shared" si="134"/>
        <v>25.15218922</v>
      </c>
      <c r="N95" s="52">
        <v>0</v>
      </c>
      <c r="O95" s="52">
        <v>0</v>
      </c>
      <c r="P95" s="52">
        <v>25.15218922</v>
      </c>
      <c r="Q95" s="52"/>
      <c r="R95" s="53">
        <f t="shared" si="135"/>
        <v>6.4513707799999978</v>
      </c>
      <c r="S95" s="52">
        <f t="shared" si="136"/>
        <v>25.15218922</v>
      </c>
      <c r="T95" s="54">
        <f t="shared" si="128"/>
        <v>0</v>
      </c>
      <c r="U95" s="52">
        <f t="shared" si="137"/>
        <v>0</v>
      </c>
      <c r="V95" s="54">
        <f t="shared" si="129"/>
        <v>0</v>
      </c>
      <c r="W95" s="52">
        <f t="shared" si="138"/>
        <v>0</v>
      </c>
      <c r="X95" s="54">
        <f t="shared" si="130"/>
        <v>0</v>
      </c>
      <c r="Y95" s="52">
        <f t="shared" si="139"/>
        <v>25.15218922</v>
      </c>
      <c r="Z95" s="54">
        <f t="shared" si="131"/>
        <v>0</v>
      </c>
      <c r="AA95" s="52">
        <f t="shared" si="140"/>
        <v>0</v>
      </c>
      <c r="AB95" s="54">
        <f t="shared" si="132"/>
        <v>0</v>
      </c>
      <c r="AC95" s="57" t="s">
        <v>147</v>
      </c>
    </row>
    <row r="96" spans="1:29" ht="35.25" customHeight="1" x14ac:dyDescent="0.25">
      <c r="A96" s="34" t="s">
        <v>98</v>
      </c>
      <c r="B96" s="37" t="s">
        <v>143</v>
      </c>
      <c r="C96" s="56" t="s">
        <v>63</v>
      </c>
      <c r="D96" s="44">
        <v>0</v>
      </c>
      <c r="E96" s="44">
        <v>0</v>
      </c>
      <c r="F96" s="44">
        <v>0</v>
      </c>
      <c r="G96" s="44">
        <v>0</v>
      </c>
      <c r="H96" s="44">
        <f t="shared" si="133"/>
        <v>0</v>
      </c>
      <c r="I96" s="44">
        <v>0</v>
      </c>
      <c r="J96" s="44">
        <v>0</v>
      </c>
      <c r="K96" s="44">
        <v>0</v>
      </c>
      <c r="L96" s="44">
        <v>0</v>
      </c>
      <c r="M96" s="44">
        <f t="shared" si="134"/>
        <v>0</v>
      </c>
      <c r="N96" s="52">
        <v>0</v>
      </c>
      <c r="O96" s="52">
        <v>0</v>
      </c>
      <c r="P96" s="52">
        <v>0</v>
      </c>
      <c r="Q96" s="52"/>
      <c r="R96" s="53">
        <f t="shared" si="135"/>
        <v>0</v>
      </c>
      <c r="S96" s="52">
        <f t="shared" si="136"/>
        <v>0</v>
      </c>
      <c r="T96" s="54">
        <f t="shared" si="128"/>
        <v>0</v>
      </c>
      <c r="U96" s="52">
        <f t="shared" si="137"/>
        <v>0</v>
      </c>
      <c r="V96" s="54">
        <f t="shared" si="129"/>
        <v>0</v>
      </c>
      <c r="W96" s="52">
        <f t="shared" si="138"/>
        <v>0</v>
      </c>
      <c r="X96" s="54">
        <f t="shared" si="130"/>
        <v>0</v>
      </c>
      <c r="Y96" s="52">
        <f t="shared" si="139"/>
        <v>0</v>
      </c>
      <c r="Z96" s="54">
        <f t="shared" si="131"/>
        <v>0</v>
      </c>
      <c r="AA96" s="52">
        <f t="shared" si="140"/>
        <v>0</v>
      </c>
      <c r="AB96" s="54">
        <f t="shared" si="132"/>
        <v>0</v>
      </c>
      <c r="AC96" s="57"/>
    </row>
    <row r="97" spans="1:29" ht="25.5" customHeight="1" x14ac:dyDescent="0.25">
      <c r="A97" s="34" t="s">
        <v>98</v>
      </c>
      <c r="B97" s="37" t="s">
        <v>144</v>
      </c>
      <c r="C97" s="56" t="s">
        <v>63</v>
      </c>
      <c r="D97" s="44">
        <v>356.85962969466698</v>
      </c>
      <c r="E97" s="44">
        <v>0</v>
      </c>
      <c r="F97" s="44">
        <v>0</v>
      </c>
      <c r="G97" s="44">
        <v>356.85962969466698</v>
      </c>
      <c r="H97" s="44">
        <f t="shared" si="133"/>
        <v>0</v>
      </c>
      <c r="I97" s="44">
        <v>0</v>
      </c>
      <c r="J97" s="44">
        <v>0</v>
      </c>
      <c r="K97" s="44">
        <v>0</v>
      </c>
      <c r="L97" s="44">
        <v>0</v>
      </c>
      <c r="M97" s="44">
        <f t="shared" si="134"/>
        <v>315.07917628000001</v>
      </c>
      <c r="N97" s="52">
        <v>0</v>
      </c>
      <c r="O97" s="52">
        <v>0</v>
      </c>
      <c r="P97" s="52">
        <v>315.07917628000001</v>
      </c>
      <c r="Q97" s="52"/>
      <c r="R97" s="53">
        <f t="shared" si="135"/>
        <v>41.780453414666965</v>
      </c>
      <c r="S97" s="52">
        <f t="shared" si="136"/>
        <v>315.07917628000001</v>
      </c>
      <c r="T97" s="54">
        <f t="shared" si="128"/>
        <v>0</v>
      </c>
      <c r="U97" s="52">
        <f t="shared" si="137"/>
        <v>0</v>
      </c>
      <c r="V97" s="54">
        <f t="shared" si="129"/>
        <v>0</v>
      </c>
      <c r="W97" s="52">
        <f t="shared" si="138"/>
        <v>0</v>
      </c>
      <c r="X97" s="54">
        <f t="shared" si="130"/>
        <v>0</v>
      </c>
      <c r="Y97" s="52">
        <f t="shared" si="139"/>
        <v>315.07917628000001</v>
      </c>
      <c r="Z97" s="54">
        <f t="shared" si="131"/>
        <v>0</v>
      </c>
      <c r="AA97" s="52">
        <f t="shared" si="140"/>
        <v>0</v>
      </c>
      <c r="AB97" s="54">
        <f t="shared" si="132"/>
        <v>0</v>
      </c>
      <c r="AC97" s="57" t="s">
        <v>147</v>
      </c>
    </row>
    <row r="98" spans="1:29" ht="52.5" customHeight="1" x14ac:dyDescent="0.25">
      <c r="A98" s="34" t="s">
        <v>98</v>
      </c>
      <c r="B98" s="37" t="s">
        <v>145</v>
      </c>
      <c r="C98" s="56" t="s">
        <v>63</v>
      </c>
      <c r="D98" s="44">
        <v>5.3141109697611402</v>
      </c>
      <c r="E98" s="44">
        <v>0</v>
      </c>
      <c r="F98" s="44">
        <v>0</v>
      </c>
      <c r="G98" s="44">
        <v>5.3141109697611402</v>
      </c>
      <c r="H98" s="44">
        <f t="shared" si="133"/>
        <v>0</v>
      </c>
      <c r="I98" s="44">
        <v>0</v>
      </c>
      <c r="J98" s="44">
        <v>0</v>
      </c>
      <c r="K98" s="44">
        <v>0</v>
      </c>
      <c r="L98" s="44">
        <v>0</v>
      </c>
      <c r="M98" s="44">
        <f t="shared" si="134"/>
        <v>4.9580004000000004</v>
      </c>
      <c r="N98" s="52">
        <v>0</v>
      </c>
      <c r="O98" s="52">
        <v>0</v>
      </c>
      <c r="P98" s="52">
        <v>4.9580004000000004</v>
      </c>
      <c r="Q98" s="52"/>
      <c r="R98" s="53">
        <f t="shared" ref="R98" si="141">G98-M98</f>
        <v>0.35611056976113975</v>
      </c>
      <c r="S98" s="52">
        <f t="shared" ref="S98" si="142">M98-H98</f>
        <v>4.9580004000000004</v>
      </c>
      <c r="T98" s="54">
        <f t="shared" ref="T98" si="143">IF(H98=0,0,(S98/H98*100))</f>
        <v>0</v>
      </c>
      <c r="U98" s="52">
        <f t="shared" ref="U98" si="144">N98-I98</f>
        <v>0</v>
      </c>
      <c r="V98" s="54">
        <f t="shared" ref="V98" si="145">IF(I98=0,0,(U98/I98*100))</f>
        <v>0</v>
      </c>
      <c r="W98" s="52">
        <f t="shared" ref="W98" si="146">O98-J98</f>
        <v>0</v>
      </c>
      <c r="X98" s="54">
        <f t="shared" ref="X98" si="147">IF(J98=0,0,(W98/J98*100))</f>
        <v>0</v>
      </c>
      <c r="Y98" s="52">
        <f t="shared" ref="Y98" si="148">P98-K98</f>
        <v>4.9580004000000004</v>
      </c>
      <c r="Z98" s="54">
        <f t="shared" ref="Z98" si="149">IF(K98=0,0,(Y98/K98*100))</f>
        <v>0</v>
      </c>
      <c r="AA98" s="52">
        <f t="shared" ref="AA98" si="150">Q98-L98</f>
        <v>0</v>
      </c>
      <c r="AB98" s="54">
        <f t="shared" ref="AB98" si="151">IF(L98=0,0,(AA98/L98*100))</f>
        <v>0</v>
      </c>
      <c r="AC98" s="57" t="s">
        <v>147</v>
      </c>
    </row>
    <row r="99" spans="1:29" x14ac:dyDescent="0.25">
      <c r="A99" s="12"/>
      <c r="B99" s="12"/>
      <c r="C99" s="12"/>
      <c r="D99" s="13"/>
      <c r="E99" s="13"/>
      <c r="F99" s="13"/>
      <c r="G99" s="13"/>
      <c r="H99" s="13"/>
      <c r="I99" s="13"/>
      <c r="J99" s="12"/>
      <c r="K99" s="13"/>
      <c r="L99" s="12"/>
      <c r="M99" s="12"/>
      <c r="N99" s="12"/>
      <c r="O99" s="12"/>
      <c r="P99" s="12"/>
      <c r="Q99" s="12"/>
      <c r="R99" s="12"/>
    </row>
    <row r="100" spans="1:29" ht="49.5" customHeight="1" x14ac:dyDescent="0.25">
      <c r="A100" s="58" t="s">
        <v>23</v>
      </c>
      <c r="B100" s="58"/>
      <c r="C100" s="58"/>
      <c r="D100" s="58"/>
      <c r="E100" s="58"/>
      <c r="F100" s="58"/>
      <c r="G100" s="58"/>
      <c r="H100" s="14"/>
      <c r="I100" s="14"/>
      <c r="J100" s="14"/>
      <c r="K100" s="14"/>
      <c r="L100" s="14"/>
      <c r="M100" s="14"/>
      <c r="N100" s="14"/>
      <c r="O100" s="14"/>
      <c r="P100" s="14"/>
      <c r="Q100" s="12"/>
      <c r="R100" s="12"/>
    </row>
    <row r="103" spans="1:29" x14ac:dyDescent="0.25">
      <c r="J103" s="59"/>
    </row>
    <row r="104" spans="1:29" x14ac:dyDescent="0.25">
      <c r="J104" s="60"/>
    </row>
    <row r="105" spans="1:29" x14ac:dyDescent="0.25">
      <c r="J105" s="60"/>
    </row>
    <row r="106" spans="1:29" x14ac:dyDescent="0.25">
      <c r="J106" s="61"/>
    </row>
  </sheetData>
  <autoFilter ref="A19:AC98"/>
  <mergeCells count="37">
    <mergeCell ref="A12:AC12"/>
    <mergeCell ref="A4:AC4"/>
    <mergeCell ref="A5:AC5"/>
    <mergeCell ref="A7:AC7"/>
    <mergeCell ref="A8:AC8"/>
    <mergeCell ref="A10:AC10"/>
    <mergeCell ref="A13:AC13"/>
    <mergeCell ref="A15:A18"/>
    <mergeCell ref="B15:B18"/>
    <mergeCell ref="C15:C18"/>
    <mergeCell ref="D15:D18"/>
    <mergeCell ref="E15:E18"/>
    <mergeCell ref="F15:F18"/>
    <mergeCell ref="G15:G18"/>
    <mergeCell ref="H15:Q15"/>
    <mergeCell ref="R15:R18"/>
    <mergeCell ref="S15:AB15"/>
    <mergeCell ref="AC15:AC18"/>
    <mergeCell ref="H16:L16"/>
    <mergeCell ref="M16:Q16"/>
    <mergeCell ref="S16:T17"/>
    <mergeCell ref="U16:V17"/>
    <mergeCell ref="W16:X17"/>
    <mergeCell ref="Y16:Z17"/>
    <mergeCell ref="AA16:AB17"/>
    <mergeCell ref="H17:H18"/>
    <mergeCell ref="O17:O18"/>
    <mergeCell ref="P17:P18"/>
    <mergeCell ref="Q17:Q18"/>
    <mergeCell ref="L17:L18"/>
    <mergeCell ref="M17:M18"/>
    <mergeCell ref="N17:N18"/>
    <mergeCell ref="A100:G100"/>
    <mergeCell ref="J103:J106"/>
    <mergeCell ref="I17:I18"/>
    <mergeCell ref="J17:J18"/>
    <mergeCell ref="K17:K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1"/>
  <headerFooter alignWithMargins="0"/>
  <colBreaks count="2" manualBreakCount="2">
    <brk id="7" max="23" man="1"/>
    <brk id="18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1Ф</vt:lpstr>
      <vt:lpstr>'1Ф'!Область_печати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BurmakinaEV</cp:lastModifiedBy>
  <dcterms:created xsi:type="dcterms:W3CDTF">2019-02-19T01:51:54Z</dcterms:created>
  <dcterms:modified xsi:type="dcterms:W3CDTF">2020-03-26T02:38:31Z</dcterms:modified>
</cp:coreProperties>
</file>