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0\5) Отчет за 2020 год\"/>
    </mc:Choice>
  </mc:AlternateContent>
  <bookViews>
    <workbookView xWindow="0" yWindow="0" windowWidth="23490" windowHeight="10170"/>
  </bookViews>
  <sheets>
    <sheet name="3 ОС" sheetId="1" r:id="rId1"/>
  </sheets>
  <definedNames>
    <definedName name="_xlnm._FilterDatabase" localSheetId="0" hidden="1">'3 ОС'!$A$20:$X$124</definedName>
    <definedName name="Z_500C2F4F_1743_499A_A051_20565DBF52B2_.wvu.PrintArea" localSheetId="0" hidden="1">'3 ОС'!$A$1:$W$110</definedName>
    <definedName name="_xlnm.Print_Area" localSheetId="0">'3 ОС'!$A$1:$W$124</definedName>
  </definedNames>
  <calcPr calcId="162913"/>
</workbook>
</file>

<file path=xl/calcChain.xml><?xml version="1.0" encoding="utf-8"?>
<calcChain xmlns="http://schemas.openxmlformats.org/spreadsheetml/2006/main">
  <c r="D122" i="1" l="1"/>
  <c r="M86" i="1" l="1"/>
  <c r="M37" i="1"/>
  <c r="M34" i="1"/>
  <c r="M30" i="1"/>
  <c r="M26" i="1"/>
  <c r="M24" i="1"/>
  <c r="U106" i="1" l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47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8" i="1"/>
  <c r="U26" i="1"/>
  <c r="U24" i="1"/>
  <c r="D107" i="1" l="1"/>
  <c r="D27" i="1" s="1"/>
  <c r="D104" i="1"/>
  <c r="D58" i="1"/>
  <c r="D56" i="1"/>
  <c r="D48" i="1"/>
  <c r="D26" i="1"/>
  <c r="D25" i="1"/>
  <c r="D46" i="1" l="1"/>
  <c r="D29" i="1" s="1"/>
  <c r="D22" i="1" s="1"/>
  <c r="D54" i="1"/>
  <c r="D23" i="1" s="1"/>
  <c r="D21" i="1" l="1"/>
  <c r="V102" i="1"/>
  <c r="V101" i="1"/>
  <c r="V100" i="1"/>
  <c r="V99" i="1"/>
  <c r="V98" i="1"/>
  <c r="V60" i="1"/>
  <c r="V59" i="1"/>
  <c r="V58" i="1"/>
  <c r="V57" i="1"/>
  <c r="V56" i="1"/>
  <c r="V39" i="1"/>
  <c r="V38" i="1"/>
  <c r="V40" i="1"/>
  <c r="V90" i="1" l="1"/>
  <c r="V108" i="1" l="1"/>
  <c r="V107" i="1"/>
  <c r="V106" i="1"/>
  <c r="V105" i="1"/>
  <c r="V104" i="1"/>
  <c r="V103" i="1"/>
  <c r="V97" i="1"/>
  <c r="V96" i="1"/>
  <c r="V95" i="1"/>
  <c r="V92" i="1"/>
  <c r="V84" i="1"/>
  <c r="V81" i="1"/>
  <c r="V78" i="1"/>
  <c r="V77" i="1"/>
  <c r="V75" i="1"/>
  <c r="V72" i="1"/>
  <c r="V71" i="1"/>
  <c r="V70" i="1"/>
  <c r="V69" i="1"/>
  <c r="V68" i="1"/>
  <c r="V67" i="1"/>
  <c r="V65" i="1"/>
  <c r="V64" i="1"/>
  <c r="V63" i="1"/>
  <c r="V62" i="1"/>
  <c r="V61" i="1"/>
  <c r="V55" i="1"/>
  <c r="V54" i="1"/>
  <c r="V53" i="1"/>
  <c r="V52" i="1"/>
  <c r="V51" i="1"/>
  <c r="V50" i="1"/>
  <c r="V49" i="1"/>
  <c r="V48" i="1"/>
  <c r="V47" i="1"/>
  <c r="V35" i="1"/>
  <c r="V33" i="1"/>
  <c r="V89" i="1" l="1"/>
  <c r="V88" i="1"/>
  <c r="V93" i="1"/>
  <c r="V83" i="1" l="1"/>
  <c r="V82" i="1"/>
  <c r="V80" i="1"/>
  <c r="V79" i="1"/>
  <c r="V41" i="1"/>
  <c r="V37" i="1"/>
  <c r="V28" i="1"/>
  <c r="V26" i="1"/>
  <c r="V24" i="1"/>
  <c r="V32" i="1"/>
  <c r="V27" i="1" l="1"/>
  <c r="V25" i="1"/>
  <c r="V45" i="1"/>
  <c r="V31" i="1"/>
  <c r="V87" i="1" l="1"/>
  <c r="V86" i="1"/>
  <c r="V85" i="1"/>
  <c r="V44" i="1"/>
  <c r="V30" i="1"/>
  <c r="V36" i="1" l="1"/>
  <c r="V46" i="1"/>
  <c r="V94" i="1"/>
  <c r="V91" i="1"/>
  <c r="V34" i="1" l="1"/>
  <c r="V29" i="1"/>
  <c r="V43" i="1"/>
  <c r="V76" i="1"/>
  <c r="V22" i="1" l="1"/>
  <c r="V42" i="1"/>
  <c r="V21" i="1" l="1"/>
  <c r="V23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U79" i="1" l="1"/>
  <c r="U51" i="1"/>
  <c r="U76" i="1"/>
  <c r="U65" i="1"/>
  <c r="U113" i="1"/>
  <c r="U85" i="1" l="1"/>
  <c r="U66" i="1"/>
  <c r="U70" i="1"/>
  <c r="U111" i="1"/>
  <c r="U60" i="1"/>
  <c r="U123" i="1"/>
  <c r="U81" i="1"/>
  <c r="U67" i="1"/>
  <c r="U109" i="1"/>
  <c r="U77" i="1"/>
  <c r="U121" i="1"/>
  <c r="U52" i="1"/>
  <c r="U62" i="1"/>
  <c r="U64" i="1"/>
  <c r="U83" i="1"/>
  <c r="U50" i="1"/>
  <c r="U53" i="1"/>
  <c r="U63" i="1"/>
  <c r="U61" i="1"/>
  <c r="U116" i="1"/>
  <c r="U118" i="1"/>
  <c r="U112" i="1"/>
  <c r="U82" i="1"/>
  <c r="U117" i="1"/>
  <c r="U80" i="1"/>
  <c r="U115" i="1"/>
  <c r="U114" i="1"/>
  <c r="U74" i="1"/>
  <c r="U73" i="1"/>
  <c r="U72" i="1"/>
  <c r="U110" i="1"/>
  <c r="U69" i="1"/>
  <c r="U120" i="1"/>
  <c r="U122" i="1"/>
  <c r="M48" i="1" l="1"/>
  <c r="U49" i="1"/>
  <c r="M104" i="1"/>
  <c r="U105" i="1"/>
  <c r="M56" i="1"/>
  <c r="U56" i="1" s="1"/>
  <c r="U57" i="1"/>
  <c r="U108" i="1"/>
  <c r="U59" i="1"/>
  <c r="U75" i="1"/>
  <c r="U124" i="1"/>
  <c r="U78" i="1"/>
  <c r="U71" i="1"/>
  <c r="U119" i="1"/>
  <c r="U84" i="1"/>
  <c r="M25" i="1" l="1"/>
  <c r="U25" i="1" s="1"/>
  <c r="U104" i="1"/>
  <c r="M107" i="1"/>
  <c r="M46" i="1"/>
  <c r="U48" i="1"/>
  <c r="M27" i="1" l="1"/>
  <c r="U27" i="1" s="1"/>
  <c r="U107" i="1"/>
  <c r="M29" i="1"/>
  <c r="U46" i="1"/>
  <c r="U68" i="1"/>
  <c r="M58" i="1"/>
  <c r="M55" i="1" l="1"/>
  <c r="U58" i="1"/>
  <c r="M22" i="1"/>
  <c r="U29" i="1"/>
  <c r="U22" i="1" l="1"/>
  <c r="M54" i="1"/>
  <c r="U55" i="1"/>
  <c r="M23" i="1" l="1"/>
  <c r="U54" i="1"/>
  <c r="U23" i="1" l="1"/>
  <c r="M21" i="1"/>
  <c r="U21" i="1" s="1"/>
</calcChain>
</file>

<file path=xl/sharedStrings.xml><?xml version="1.0" encoding="utf-8"?>
<sst xmlns="http://schemas.openxmlformats.org/spreadsheetml/2006/main" count="1418" uniqueCount="209">
  <si>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</si>
  <si>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</si>
  <si>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</si>
  <si>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</si>
  <si>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</si>
  <si>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</si>
  <si>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</si>
  <si>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</si>
  <si>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</si>
  <si>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</si>
  <si>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</si>
  <si>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</si>
  <si>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</si>
  <si>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</si>
  <si>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</si>
  <si>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</si>
  <si>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</si>
  <si>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</si>
  <si>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</si>
  <si>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</si>
  <si>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</si>
  <si>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</si>
  <si>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 xml:space="preserve"> 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</si>
  <si>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</si>
  <si>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</si>
  <si>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</si>
  <si>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</si>
  <si>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</si>
  <si>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</si>
  <si>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</si>
  <si>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</si>
  <si>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</si>
  <si>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</si>
  <si>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</si>
  <si>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</si>
  <si>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</si>
  <si>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</si>
  <si>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</si>
  <si>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</si>
  <si>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</si>
  <si>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</si>
  <si>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</si>
  <si>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</si>
  <si>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</si>
  <si>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</si>
  <si>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</si>
  <si>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</si>
  <si>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</si>
  <si>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</si>
  <si>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</si>
  <si>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</si>
  <si>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</si>
  <si>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</si>
  <si>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Организация АОПО на 1АТ-63 и 2АТ-63 ПС 220 кВ Дружная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</si>
  <si>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</si>
  <si>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</si>
  <si>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</si>
  <si>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</si>
  <si>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</si>
  <si>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</si>
  <si>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</si>
  <si>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</si>
  <si>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</si>
  <si>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</si>
  <si>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</si>
  <si>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</si>
  <si>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</si>
  <si>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</si>
  <si>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</si>
  <si>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</si>
  <si>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</si>
  <si>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</si>
  <si>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</si>
  <si>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</si>
  <si>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</si>
  <si>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</si>
  <si>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</si>
  <si>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</si>
  <si>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</si>
  <si>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</si>
  <si>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</si>
  <si>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</si>
  <si>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</si>
  <si>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</si>
  <si>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</si>
  <si>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</si>
  <si>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</si>
  <si>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</si>
  <si>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</si>
  <si>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</si>
  <si>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</si>
  <si>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</si>
  <si>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</si>
  <si>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</si>
  <si>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</si>
  <si>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</si>
  <si>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</si>
  <si>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</si>
  <si>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Реконструкция ограждения на ПС 220 кВ Дружная</t>
  </si>
  <si>
    <t>Реконструкция ограждения на ПС 220 кВ Южная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</si>
  <si>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</si>
  <si>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</si>
  <si>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</si>
  <si>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</si>
  <si>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Строительство основного и резервного каналов связи (ВОЛС) от ПС 220 кВ Строительная до существующих узлов связи протяженностью 8,8 км по трассе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</si>
  <si>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</si>
  <si>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</si>
  <si>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</si>
  <si>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</si>
  <si>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</si>
  <si>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</si>
  <si>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</si>
  <si>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</si>
  <si>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</si>
  <si>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</si>
  <si>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</si>
  <si>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</si>
  <si>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</si>
  <si>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</si>
  <si>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Реконструкция системы телемеханики ПС 220 кВ Дружная</t>
  </si>
  <si>
    <t>Реконструкция системы телемеханики ПС 220 кВ Тулинская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</si>
  <si>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</si>
  <si>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</si>
  <si>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</si>
  <si>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Замена промежуточной опоры №139/5 ВЛ 220 кВ Заря - Правобережная (236), Новосибирская ТЭЦ-3 - Отрадная (237) на анкерно-угловую</t>
  </si>
  <si>
    <t>1.5</t>
  </si>
  <si>
    <t>Покупка земельных участков для целей реализации инвестиционных проектов,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</si>
  <si>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</si>
  <si>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</si>
  <si>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</si>
  <si>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</si>
  <si>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</si>
  <si>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</si>
  <si>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за год 2020</t>
  </si>
  <si>
    <t>Год раскрытия информации: 2020 год</t>
  </si>
  <si>
    <t>Принятие основных средств и нематериальных активов к бухгалтерскому учету в 2020 году</t>
  </si>
  <si>
    <t>Отклонение от плана ввода основных средств в 2020 году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</si>
  <si>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</si>
  <si>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</si>
  <si>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</si>
  <si>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</si>
  <si>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</si>
  <si>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</si>
  <si>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</si>
  <si>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</si>
  <si>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</si>
  <si>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</si>
  <si>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</si>
  <si>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</si>
  <si>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</si>
  <si>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</si>
  <si>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</si>
  <si>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</si>
  <si>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</si>
  <si>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</si>
  <si>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</si>
  <si>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</si>
  <si>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</si>
  <si>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</si>
  <si>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</si>
  <si>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</si>
  <si>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</si>
  <si>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</si>
  <si>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</si>
  <si>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</si>
  <si>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</si>
  <si>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</si>
  <si>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</si>
  <si>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</si>
  <si>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</si>
  <si>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</si>
  <si>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</si>
  <si>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</si>
  <si>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</si>
  <si>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</si>
  <si>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Реконструкция ИКУ в части замены приборов учета ЭЭ у потребителей в рамках исполнения ФЗ №522</t>
  </si>
  <si>
    <t>Замена трансформатора ТМГ-1000/10 УХЛ1, зав. № 160878001 в системе компенсации ёмкостных токов на ПС Восточная</t>
  </si>
  <si>
    <t>1.6.</t>
  </si>
  <si>
    <t>Реконструкция ограждения на ПС 220 кВ Тулинская</t>
  </si>
  <si>
    <t>Установка рекламной продукции на фасад здания Советской 3А</t>
  </si>
  <si>
    <t>Проекты, завершенные до 2020 г.</t>
  </si>
  <si>
    <t>Реконструкция ПС 220 кВ Урожай в части установки линейного регулировочного трансформатора (2 шт.) мощностью 16 МВА, ячеек ЗРУ 10 кВс выполнением сопутствующего объема работ</t>
  </si>
  <si>
    <t>Система телемеханики</t>
  </si>
  <si>
    <t>ВОЛС - 9,225км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</si>
  <si>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</si>
  <si>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Исполнение мероприятий в соответствии с согласованной Системным Оператором АО "СО ЕЭС" Программой модернизации и расширеня системы сбора и передачи информации на подстанциях АО "Электромагистраль" </t>
  </si>
  <si>
    <t>Необходимость организации условий для обеспечения самостоятельной деятельности.</t>
  </si>
  <si>
    <t>Шкаф АОПО - 1 шт.</t>
  </si>
  <si>
    <t>Анкерно-угловая опора 220 кВ - 1 шт.</t>
  </si>
  <si>
    <t>АИИС КУЭ ПС 220 кВ Правобережная (3 присоед.)</t>
  </si>
  <si>
    <t>ИСУ-4 шт.</t>
  </si>
  <si>
    <t>Оборудование: выключатель элегазовый -4 шт., шкаф ШЭ2607 - 8 шт., шкаф резервной защиты - 4 шт., заградитель - 4 шт., разъединитель - 16 шт., конденсатор - 4 шт.</t>
  </si>
  <si>
    <t>РЗА защит ЗРУ-10 кВ (8 яч.)</t>
  </si>
  <si>
    <t>2 выкл. 220 кВ+оборудование выкл. 220 2 шт. (1ПК)</t>
  </si>
  <si>
    <t>Трансформатор компенсационный ОРУ ТЭЦ-5 2ТК</t>
  </si>
  <si>
    <t>ОРУ 220 кВ Выключатель элегазовый - 2 шт.</t>
  </si>
  <si>
    <t>ОРУ 220 кВ Выключатель элегазовый - 1 шт., разъединитель - 1 шт.</t>
  </si>
  <si>
    <t>ОРУ 220 кВ Выключатель элегазовый В-220-2 шт.</t>
  </si>
  <si>
    <t>Шкаф защит ШЭ2607</t>
  </si>
  <si>
    <t xml:space="preserve">Монтаж ограждения из ж/б плит - 844 м.
Монтаж внутреннего ограждения из сетки - 150 м.
Пост охраны (КПП) - 1 шт. </t>
  </si>
  <si>
    <t>Наращивание ограждение  - 387 м.
Противоподкоп - 400 м.
Егоза - 400 м.</t>
  </si>
  <si>
    <t>Система охранной сигнализации и видеонаблюдения</t>
  </si>
  <si>
    <t>Гараж на 5 а/м</t>
  </si>
  <si>
    <t>Система кондиционирования. 
Система вентиляции.</t>
  </si>
  <si>
    <t>Ограждение</t>
  </si>
  <si>
    <t>Рекламная продукция</t>
  </si>
  <si>
    <t>Исполнение обязательств по ДТП</t>
  </si>
  <si>
    <t>Необходимость исполнения Федерального Закона №522</t>
  </si>
  <si>
    <t>Формирование положительного имиджа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</si>
</sst>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625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9" fillId="0" borderId="0"/>
    <xf numFmtId="0" fontId="9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7" applyNumberFormat="0" applyAlignment="0" applyProtection="0"/>
    <xf numFmtId="0" fontId="15" fillId="21" borderId="8" applyNumberFormat="0" applyAlignment="0" applyProtection="0"/>
    <xf numFmtId="0" fontId="16" fillId="21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2" borderId="13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4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5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1" fillId="5" borderId="0" applyNumberFormat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2" applyFont="1" applyFill="1"/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4" fillId="0" borderId="0" xfId="2" applyFont="1" applyBorder="1"/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4" fillId="0" borderId="0" xfId="4" applyFont="1" applyBorder="1" applyAlignment="1"/>
    <xf numFmtId="0" fontId="4" fillId="0" borderId="2" xfId="0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 textRotation="90" wrapText="1"/>
    </xf>
    <xf numFmtId="0" fontId="4" fillId="0" borderId="1" xfId="2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/>
    </xf>
    <xf numFmtId="0" fontId="4" fillId="2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7" fillId="0" borderId="0" xfId="3" applyFont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wrapText="1"/>
    </xf>
    <xf numFmtId="0" fontId="10" fillId="2" borderId="2" xfId="5" applyFont="1" applyFill="1" applyBorder="1" applyAlignment="1">
      <alignment horizontal="center" vertical="center" wrapText="1"/>
    </xf>
    <xf numFmtId="49" fontId="33" fillId="25" borderId="2" xfId="3" applyNumberFormat="1" applyFont="1" applyFill="1" applyBorder="1" applyAlignment="1">
      <alignment horizontal="center" vertical="center"/>
    </xf>
    <xf numFmtId="0" fontId="33" fillId="25" borderId="2" xfId="3" applyFont="1" applyFill="1" applyBorder="1" applyAlignment="1">
      <alignment horizontal="left" vertical="center" wrapText="1"/>
    </xf>
    <xf numFmtId="0" fontId="33" fillId="25" borderId="2" xfId="2" applyFont="1" applyFill="1" applyBorder="1" applyAlignment="1">
      <alignment horizontal="center" vertical="center"/>
    </xf>
    <xf numFmtId="49" fontId="33" fillId="26" borderId="2" xfId="3" applyNumberFormat="1" applyFont="1" applyFill="1" applyBorder="1" applyAlignment="1">
      <alignment horizontal="center" vertical="center"/>
    </xf>
    <xf numFmtId="0" fontId="33" fillId="26" borderId="2" xfId="3" applyFont="1" applyFill="1" applyBorder="1" applyAlignment="1">
      <alignment horizontal="left" vertical="center" wrapText="1"/>
    </xf>
    <xf numFmtId="0" fontId="33" fillId="26" borderId="2" xfId="2" applyFont="1" applyFill="1" applyBorder="1" applyAlignment="1">
      <alignment horizontal="center" vertical="center"/>
    </xf>
    <xf numFmtId="49" fontId="33" fillId="27" borderId="2" xfId="3" applyNumberFormat="1" applyFont="1" applyFill="1" applyBorder="1" applyAlignment="1">
      <alignment horizontal="center" vertical="center"/>
    </xf>
    <xf numFmtId="0" fontId="33" fillId="27" borderId="2" xfId="3" applyFont="1" applyFill="1" applyBorder="1" applyAlignment="1">
      <alignment horizontal="left" vertical="center" wrapText="1"/>
    </xf>
    <xf numFmtId="0" fontId="33" fillId="27" borderId="2" xfId="2" applyFont="1" applyFill="1" applyBorder="1" applyAlignment="1">
      <alignment horizontal="center" vertical="center"/>
    </xf>
    <xf numFmtId="49" fontId="33" fillId="28" borderId="2" xfId="3" applyNumberFormat="1" applyFont="1" applyFill="1" applyBorder="1" applyAlignment="1">
      <alignment horizontal="center" vertical="center"/>
    </xf>
    <xf numFmtId="0" fontId="33" fillId="28" borderId="2" xfId="3" applyFont="1" applyFill="1" applyBorder="1" applyAlignment="1">
      <alignment horizontal="left" vertical="center" wrapText="1"/>
    </xf>
    <xf numFmtId="0" fontId="33" fillId="28" borderId="2" xfId="2" applyFont="1" applyFill="1" applyBorder="1" applyAlignment="1">
      <alignment horizontal="center" vertical="center"/>
    </xf>
    <xf numFmtId="49" fontId="33" fillId="29" borderId="2" xfId="3" applyNumberFormat="1" applyFont="1" applyFill="1" applyBorder="1" applyAlignment="1">
      <alignment horizontal="center" vertical="center"/>
    </xf>
    <xf numFmtId="0" fontId="33" fillId="29" borderId="2" xfId="3" applyFont="1" applyFill="1" applyBorder="1" applyAlignment="1">
      <alignment horizontal="left" vertical="center" wrapText="1"/>
    </xf>
    <xf numFmtId="0" fontId="33" fillId="29" borderId="2" xfId="2" applyFont="1" applyFill="1" applyBorder="1" applyAlignment="1">
      <alignment horizontal="center" vertical="center"/>
    </xf>
    <xf numFmtId="49" fontId="33" fillId="0" borderId="2" xfId="3" applyNumberFormat="1" applyFont="1" applyFill="1" applyBorder="1" applyAlignment="1">
      <alignment horizontal="center" vertical="center"/>
    </xf>
    <xf numFmtId="0" fontId="33" fillId="0" borderId="2" xfId="3" applyFont="1" applyFill="1" applyBorder="1" applyAlignment="1">
      <alignment horizontal="left" vertical="center" wrapText="1"/>
    </xf>
    <xf numFmtId="0" fontId="33" fillId="0" borderId="2" xfId="2" applyFont="1" applyBorder="1" applyAlignment="1">
      <alignment horizontal="center" vertical="center"/>
    </xf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left" vertical="center" wrapText="1"/>
    </xf>
    <xf numFmtId="164" fontId="33" fillId="25" borderId="2" xfId="1" applyFont="1" applyFill="1" applyBorder="1" applyAlignment="1">
      <alignment horizontal="center" vertical="center"/>
    </xf>
    <xf numFmtId="164" fontId="33" fillId="26" borderId="2" xfId="1" applyFont="1" applyFill="1" applyBorder="1" applyAlignment="1">
      <alignment horizontal="center" vertical="center"/>
    </xf>
    <xf numFmtId="164" fontId="4" fillId="27" borderId="2" xfId="1" applyFont="1" applyFill="1" applyBorder="1" applyAlignment="1">
      <alignment horizontal="center" vertical="center"/>
    </xf>
    <xf numFmtId="164" fontId="33" fillId="28" borderId="2" xfId="464" applyNumberFormat="1" applyFont="1" applyFill="1" applyBorder="1" applyAlignment="1">
      <alignment horizontal="center" vertical="center"/>
    </xf>
    <xf numFmtId="164" fontId="33" fillId="29" borderId="2" xfId="464" applyNumberFormat="1" applyFont="1" applyFill="1" applyBorder="1" applyAlignment="1">
      <alignment horizontal="center" vertical="center"/>
    </xf>
    <xf numFmtId="164" fontId="33" fillId="0" borderId="2" xfId="1" applyFont="1" applyFill="1" applyBorder="1" applyAlignment="1">
      <alignment horizontal="center" vertical="center"/>
    </xf>
    <xf numFmtId="164" fontId="4" fillId="29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4" fontId="33" fillId="28" borderId="2" xfId="2" applyNumberFormat="1" applyFont="1" applyFill="1" applyBorder="1" applyAlignment="1">
      <alignment horizontal="center" vertical="center"/>
    </xf>
    <xf numFmtId="164" fontId="33" fillId="29" borderId="2" xfId="1" applyFont="1" applyFill="1" applyBorder="1" applyAlignment="1">
      <alignment horizontal="center" vertical="center"/>
    </xf>
    <xf numFmtId="164" fontId="33" fillId="28" borderId="2" xfId="1" applyFont="1" applyFill="1" applyBorder="1" applyAlignment="1">
      <alignment horizontal="center" vertical="center"/>
    </xf>
    <xf numFmtId="164" fontId="33" fillId="25" borderId="2" xfId="1" applyFont="1" applyFill="1" applyBorder="1" applyAlignment="1">
      <alignment horizontal="left" vertical="center"/>
    </xf>
    <xf numFmtId="164" fontId="33" fillId="26" borderId="2" xfId="1" applyFont="1" applyFill="1" applyBorder="1" applyAlignment="1">
      <alignment horizontal="left" vertical="center"/>
    </xf>
    <xf numFmtId="164" fontId="4" fillId="27" borderId="2" xfId="1" applyFont="1" applyFill="1" applyBorder="1" applyAlignment="1">
      <alignment horizontal="left" vertical="center"/>
    </xf>
    <xf numFmtId="164" fontId="33" fillId="28" borderId="2" xfId="464" applyNumberFormat="1" applyFont="1" applyFill="1" applyBorder="1" applyAlignment="1">
      <alignment horizontal="left" vertical="center"/>
    </xf>
    <xf numFmtId="164" fontId="33" fillId="29" borderId="2" xfId="464" applyNumberFormat="1" applyFont="1" applyFill="1" applyBorder="1" applyAlignment="1">
      <alignment horizontal="left" vertical="center"/>
    </xf>
    <xf numFmtId="164" fontId="33" fillId="0" borderId="2" xfId="1" applyFont="1" applyFill="1" applyBorder="1" applyAlignment="1">
      <alignment horizontal="left" vertical="center" wrapText="1"/>
    </xf>
    <xf numFmtId="164" fontId="33" fillId="0" borderId="2" xfId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left" vertical="center" wrapText="1"/>
    </xf>
    <xf numFmtId="164" fontId="4" fillId="29" borderId="2" xfId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left" vertical="center"/>
    </xf>
    <xf numFmtId="164" fontId="4" fillId="29" borderId="2" xfId="1" applyFont="1" applyFill="1" applyBorder="1" applyAlignment="1">
      <alignment horizontal="left" vertical="center"/>
    </xf>
    <xf numFmtId="164" fontId="33" fillId="0" borderId="2" xfId="464" applyNumberFormat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Alignment="1">
      <alignment horizontal="center" wrapText="1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 wrapText="1"/>
    </xf>
    <xf numFmtId="0" fontId="10" fillId="2" borderId="1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10" fillId="2" borderId="6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</cellXfs>
  <cellStyles count="1625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1" xfId="1104"/>
    <cellStyle name="Обычный 12" xfId="110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6"/>
    <cellStyle name="Обычный 4 2" xfId="50"/>
    <cellStyle name="Обычный 5" xfId="5"/>
    <cellStyle name="Обычный 6" xfId="51"/>
    <cellStyle name="Обычный 6 10" xfId="52"/>
    <cellStyle name="Обычный 6 10 2" xfId="1106"/>
    <cellStyle name="Обычный 6 10 3" xfId="584"/>
    <cellStyle name="Обычный 6 11" xfId="53"/>
    <cellStyle name="Обычный 6 11 2" xfId="1107"/>
    <cellStyle name="Обычный 6 11 3" xfId="585"/>
    <cellStyle name="Обычный 6 12" xfId="1105"/>
    <cellStyle name="Обычный 6 13" xfId="583"/>
    <cellStyle name="Обычный 6 2" xfId="54"/>
    <cellStyle name="Обычный 6 2 10" xfId="55"/>
    <cellStyle name="Обычный 6 2 10 2" xfId="1109"/>
    <cellStyle name="Обычный 6 2 10 3" xfId="587"/>
    <cellStyle name="Обычный 6 2 11" xfId="56"/>
    <cellStyle name="Обычный 6 2 11 2" xfId="1110"/>
    <cellStyle name="Обычный 6 2 11 3" xfId="588"/>
    <cellStyle name="Обычный 6 2 12" xfId="57"/>
    <cellStyle name="Обычный 6 2 12 2" xfId="1111"/>
    <cellStyle name="Обычный 6 2 12 3" xfId="589"/>
    <cellStyle name="Обычный 6 2 13" xfId="1108"/>
    <cellStyle name="Обычный 6 2 14" xfId="586"/>
    <cellStyle name="Обычный 6 2 2" xfId="58"/>
    <cellStyle name="Обычный 6 2 2 10" xfId="59"/>
    <cellStyle name="Обычный 6 2 2 10 2" xfId="1113"/>
    <cellStyle name="Обычный 6 2 2 10 3" xfId="591"/>
    <cellStyle name="Обычный 6 2 2 11" xfId="60"/>
    <cellStyle name="Обычный 6 2 2 11 2" xfId="1114"/>
    <cellStyle name="Обычный 6 2 2 11 3" xfId="592"/>
    <cellStyle name="Обычный 6 2 2 12" xfId="1112"/>
    <cellStyle name="Обычный 6 2 2 13" xfId="59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2 2" xfId="1119"/>
    <cellStyle name="Обычный 6 2 2 2 2 2 2 2 3" xfId="597"/>
    <cellStyle name="Обычный 6 2 2 2 2 2 2 3" xfId="66"/>
    <cellStyle name="Обычный 6 2 2 2 2 2 2 3 2" xfId="1120"/>
    <cellStyle name="Обычный 6 2 2 2 2 2 2 3 3" xfId="598"/>
    <cellStyle name="Обычный 6 2 2 2 2 2 2 4" xfId="1118"/>
    <cellStyle name="Обычный 6 2 2 2 2 2 2 5" xfId="596"/>
    <cellStyle name="Обычный 6 2 2 2 2 2 3" xfId="67"/>
    <cellStyle name="Обычный 6 2 2 2 2 2 3 2" xfId="68"/>
    <cellStyle name="Обычный 6 2 2 2 2 2 3 2 2" xfId="1122"/>
    <cellStyle name="Обычный 6 2 2 2 2 2 3 2 3" xfId="600"/>
    <cellStyle name="Обычный 6 2 2 2 2 2 3 3" xfId="69"/>
    <cellStyle name="Обычный 6 2 2 2 2 2 3 3 2" xfId="1123"/>
    <cellStyle name="Обычный 6 2 2 2 2 2 3 3 3" xfId="601"/>
    <cellStyle name="Обычный 6 2 2 2 2 2 3 4" xfId="1121"/>
    <cellStyle name="Обычный 6 2 2 2 2 2 3 5" xfId="599"/>
    <cellStyle name="Обычный 6 2 2 2 2 2 4" xfId="70"/>
    <cellStyle name="Обычный 6 2 2 2 2 2 4 2" xfId="1124"/>
    <cellStyle name="Обычный 6 2 2 2 2 2 4 3" xfId="602"/>
    <cellStyle name="Обычный 6 2 2 2 2 2 5" xfId="71"/>
    <cellStyle name="Обычный 6 2 2 2 2 2 5 2" xfId="1125"/>
    <cellStyle name="Обычный 6 2 2 2 2 2 5 3" xfId="603"/>
    <cellStyle name="Обычный 6 2 2 2 2 2 6" xfId="1117"/>
    <cellStyle name="Обычный 6 2 2 2 2 2 7" xfId="595"/>
    <cellStyle name="Обычный 6 2 2 2 2 3" xfId="72"/>
    <cellStyle name="Обычный 6 2 2 2 2 3 2" xfId="73"/>
    <cellStyle name="Обычный 6 2 2 2 2 3 2 2" xfId="1127"/>
    <cellStyle name="Обычный 6 2 2 2 2 3 2 3" xfId="605"/>
    <cellStyle name="Обычный 6 2 2 2 2 3 3" xfId="74"/>
    <cellStyle name="Обычный 6 2 2 2 2 3 3 2" xfId="1128"/>
    <cellStyle name="Обычный 6 2 2 2 2 3 3 3" xfId="606"/>
    <cellStyle name="Обычный 6 2 2 2 2 3 4" xfId="1126"/>
    <cellStyle name="Обычный 6 2 2 2 2 3 5" xfId="604"/>
    <cellStyle name="Обычный 6 2 2 2 2 4" xfId="75"/>
    <cellStyle name="Обычный 6 2 2 2 2 4 2" xfId="76"/>
    <cellStyle name="Обычный 6 2 2 2 2 4 2 2" xfId="1130"/>
    <cellStyle name="Обычный 6 2 2 2 2 4 2 3" xfId="608"/>
    <cellStyle name="Обычный 6 2 2 2 2 4 3" xfId="77"/>
    <cellStyle name="Обычный 6 2 2 2 2 4 3 2" xfId="1131"/>
    <cellStyle name="Обычный 6 2 2 2 2 4 3 3" xfId="609"/>
    <cellStyle name="Обычный 6 2 2 2 2 4 4" xfId="1129"/>
    <cellStyle name="Обычный 6 2 2 2 2 4 5" xfId="607"/>
    <cellStyle name="Обычный 6 2 2 2 2 5" xfId="78"/>
    <cellStyle name="Обычный 6 2 2 2 2 5 2" xfId="1132"/>
    <cellStyle name="Обычный 6 2 2 2 2 5 3" xfId="610"/>
    <cellStyle name="Обычный 6 2 2 2 2 6" xfId="79"/>
    <cellStyle name="Обычный 6 2 2 2 2 6 2" xfId="1133"/>
    <cellStyle name="Обычный 6 2 2 2 2 6 3" xfId="611"/>
    <cellStyle name="Обычный 6 2 2 2 2 7" xfId="1116"/>
    <cellStyle name="Обычный 6 2 2 2 2 8" xfId="594"/>
    <cellStyle name="Обычный 6 2 2 2 3" xfId="80"/>
    <cellStyle name="Обычный 6 2 2 2 3 2" xfId="81"/>
    <cellStyle name="Обычный 6 2 2 2 3 2 2" xfId="82"/>
    <cellStyle name="Обычный 6 2 2 2 3 2 2 2" xfId="1136"/>
    <cellStyle name="Обычный 6 2 2 2 3 2 2 3" xfId="614"/>
    <cellStyle name="Обычный 6 2 2 2 3 2 3" xfId="83"/>
    <cellStyle name="Обычный 6 2 2 2 3 2 3 2" xfId="1137"/>
    <cellStyle name="Обычный 6 2 2 2 3 2 3 3" xfId="615"/>
    <cellStyle name="Обычный 6 2 2 2 3 2 4" xfId="1135"/>
    <cellStyle name="Обычный 6 2 2 2 3 2 5" xfId="613"/>
    <cellStyle name="Обычный 6 2 2 2 3 3" xfId="84"/>
    <cellStyle name="Обычный 6 2 2 2 3 3 2" xfId="85"/>
    <cellStyle name="Обычный 6 2 2 2 3 3 2 2" xfId="1139"/>
    <cellStyle name="Обычный 6 2 2 2 3 3 2 3" xfId="617"/>
    <cellStyle name="Обычный 6 2 2 2 3 3 3" xfId="86"/>
    <cellStyle name="Обычный 6 2 2 2 3 3 3 2" xfId="1140"/>
    <cellStyle name="Обычный 6 2 2 2 3 3 3 3" xfId="618"/>
    <cellStyle name="Обычный 6 2 2 2 3 3 4" xfId="1138"/>
    <cellStyle name="Обычный 6 2 2 2 3 3 5" xfId="616"/>
    <cellStyle name="Обычный 6 2 2 2 3 4" xfId="87"/>
    <cellStyle name="Обычный 6 2 2 2 3 4 2" xfId="1141"/>
    <cellStyle name="Обычный 6 2 2 2 3 4 3" xfId="619"/>
    <cellStyle name="Обычный 6 2 2 2 3 5" xfId="88"/>
    <cellStyle name="Обычный 6 2 2 2 3 5 2" xfId="1142"/>
    <cellStyle name="Обычный 6 2 2 2 3 5 3" xfId="620"/>
    <cellStyle name="Обычный 6 2 2 2 3 6" xfId="1134"/>
    <cellStyle name="Обычный 6 2 2 2 3 7" xfId="612"/>
    <cellStyle name="Обычный 6 2 2 2 4" xfId="89"/>
    <cellStyle name="Обычный 6 2 2 2 4 2" xfId="90"/>
    <cellStyle name="Обычный 6 2 2 2 4 2 2" xfId="1144"/>
    <cellStyle name="Обычный 6 2 2 2 4 2 3" xfId="622"/>
    <cellStyle name="Обычный 6 2 2 2 4 3" xfId="91"/>
    <cellStyle name="Обычный 6 2 2 2 4 3 2" xfId="1145"/>
    <cellStyle name="Обычный 6 2 2 2 4 3 3" xfId="623"/>
    <cellStyle name="Обычный 6 2 2 2 4 4" xfId="1143"/>
    <cellStyle name="Обычный 6 2 2 2 4 5" xfId="621"/>
    <cellStyle name="Обычный 6 2 2 2 5" xfId="92"/>
    <cellStyle name="Обычный 6 2 2 2 5 2" xfId="93"/>
    <cellStyle name="Обычный 6 2 2 2 5 2 2" xfId="1147"/>
    <cellStyle name="Обычный 6 2 2 2 5 2 3" xfId="625"/>
    <cellStyle name="Обычный 6 2 2 2 5 3" xfId="94"/>
    <cellStyle name="Обычный 6 2 2 2 5 3 2" xfId="1148"/>
    <cellStyle name="Обычный 6 2 2 2 5 3 3" xfId="626"/>
    <cellStyle name="Обычный 6 2 2 2 5 4" xfId="1146"/>
    <cellStyle name="Обычный 6 2 2 2 5 5" xfId="624"/>
    <cellStyle name="Обычный 6 2 2 2 6" xfId="95"/>
    <cellStyle name="Обычный 6 2 2 2 6 2" xfId="1149"/>
    <cellStyle name="Обычный 6 2 2 2 6 3" xfId="627"/>
    <cellStyle name="Обычный 6 2 2 2 7" xfId="96"/>
    <cellStyle name="Обычный 6 2 2 2 7 2" xfId="1150"/>
    <cellStyle name="Обычный 6 2 2 2 7 3" xfId="628"/>
    <cellStyle name="Обычный 6 2 2 2 8" xfId="1115"/>
    <cellStyle name="Обычный 6 2 2 2 9" xfId="593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2 2" xfId="1154"/>
    <cellStyle name="Обычный 6 2 2 3 2 2 2 3" xfId="632"/>
    <cellStyle name="Обычный 6 2 2 3 2 2 3" xfId="101"/>
    <cellStyle name="Обычный 6 2 2 3 2 2 3 2" xfId="1155"/>
    <cellStyle name="Обычный 6 2 2 3 2 2 3 3" xfId="633"/>
    <cellStyle name="Обычный 6 2 2 3 2 2 4" xfId="1153"/>
    <cellStyle name="Обычный 6 2 2 3 2 2 5" xfId="631"/>
    <cellStyle name="Обычный 6 2 2 3 2 3" xfId="102"/>
    <cellStyle name="Обычный 6 2 2 3 2 3 2" xfId="103"/>
    <cellStyle name="Обычный 6 2 2 3 2 3 2 2" xfId="1157"/>
    <cellStyle name="Обычный 6 2 2 3 2 3 2 3" xfId="635"/>
    <cellStyle name="Обычный 6 2 2 3 2 3 3" xfId="104"/>
    <cellStyle name="Обычный 6 2 2 3 2 3 3 2" xfId="1158"/>
    <cellStyle name="Обычный 6 2 2 3 2 3 3 3" xfId="636"/>
    <cellStyle name="Обычный 6 2 2 3 2 3 4" xfId="1156"/>
    <cellStyle name="Обычный 6 2 2 3 2 3 5" xfId="634"/>
    <cellStyle name="Обычный 6 2 2 3 2 4" xfId="105"/>
    <cellStyle name="Обычный 6 2 2 3 2 4 2" xfId="1159"/>
    <cellStyle name="Обычный 6 2 2 3 2 4 3" xfId="637"/>
    <cellStyle name="Обычный 6 2 2 3 2 5" xfId="106"/>
    <cellStyle name="Обычный 6 2 2 3 2 5 2" xfId="1160"/>
    <cellStyle name="Обычный 6 2 2 3 2 5 3" xfId="638"/>
    <cellStyle name="Обычный 6 2 2 3 2 6" xfId="1152"/>
    <cellStyle name="Обычный 6 2 2 3 2 7" xfId="630"/>
    <cellStyle name="Обычный 6 2 2 3 3" xfId="107"/>
    <cellStyle name="Обычный 6 2 2 3 3 2" xfId="108"/>
    <cellStyle name="Обычный 6 2 2 3 3 2 2" xfId="1162"/>
    <cellStyle name="Обычный 6 2 2 3 3 2 3" xfId="640"/>
    <cellStyle name="Обычный 6 2 2 3 3 3" xfId="109"/>
    <cellStyle name="Обычный 6 2 2 3 3 3 2" xfId="1163"/>
    <cellStyle name="Обычный 6 2 2 3 3 3 3" xfId="641"/>
    <cellStyle name="Обычный 6 2 2 3 3 4" xfId="1161"/>
    <cellStyle name="Обычный 6 2 2 3 3 5" xfId="639"/>
    <cellStyle name="Обычный 6 2 2 3 4" xfId="110"/>
    <cellStyle name="Обычный 6 2 2 3 4 2" xfId="111"/>
    <cellStyle name="Обычный 6 2 2 3 4 2 2" xfId="1165"/>
    <cellStyle name="Обычный 6 2 2 3 4 2 3" xfId="643"/>
    <cellStyle name="Обычный 6 2 2 3 4 3" xfId="112"/>
    <cellStyle name="Обычный 6 2 2 3 4 3 2" xfId="1166"/>
    <cellStyle name="Обычный 6 2 2 3 4 3 3" xfId="644"/>
    <cellStyle name="Обычный 6 2 2 3 4 4" xfId="1164"/>
    <cellStyle name="Обычный 6 2 2 3 4 5" xfId="642"/>
    <cellStyle name="Обычный 6 2 2 3 5" xfId="113"/>
    <cellStyle name="Обычный 6 2 2 3 5 2" xfId="1167"/>
    <cellStyle name="Обычный 6 2 2 3 5 3" xfId="645"/>
    <cellStyle name="Обычный 6 2 2 3 6" xfId="114"/>
    <cellStyle name="Обычный 6 2 2 3 6 2" xfId="1168"/>
    <cellStyle name="Обычный 6 2 2 3 6 3" xfId="646"/>
    <cellStyle name="Обычный 6 2 2 3 7" xfId="1151"/>
    <cellStyle name="Обычный 6 2 2 3 8" xfId="629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2 2" xfId="1172"/>
    <cellStyle name="Обычный 6 2 2 4 2 2 2 3" xfId="650"/>
    <cellStyle name="Обычный 6 2 2 4 2 2 3" xfId="119"/>
    <cellStyle name="Обычный 6 2 2 4 2 2 3 2" xfId="1173"/>
    <cellStyle name="Обычный 6 2 2 4 2 2 3 3" xfId="651"/>
    <cellStyle name="Обычный 6 2 2 4 2 2 4" xfId="1171"/>
    <cellStyle name="Обычный 6 2 2 4 2 2 5" xfId="649"/>
    <cellStyle name="Обычный 6 2 2 4 2 3" xfId="120"/>
    <cellStyle name="Обычный 6 2 2 4 2 3 2" xfId="121"/>
    <cellStyle name="Обычный 6 2 2 4 2 3 2 2" xfId="1175"/>
    <cellStyle name="Обычный 6 2 2 4 2 3 2 3" xfId="653"/>
    <cellStyle name="Обычный 6 2 2 4 2 3 3" xfId="122"/>
    <cellStyle name="Обычный 6 2 2 4 2 3 3 2" xfId="1176"/>
    <cellStyle name="Обычный 6 2 2 4 2 3 3 3" xfId="654"/>
    <cellStyle name="Обычный 6 2 2 4 2 3 4" xfId="1174"/>
    <cellStyle name="Обычный 6 2 2 4 2 3 5" xfId="652"/>
    <cellStyle name="Обычный 6 2 2 4 2 4" xfId="123"/>
    <cellStyle name="Обычный 6 2 2 4 2 4 2" xfId="1177"/>
    <cellStyle name="Обычный 6 2 2 4 2 4 3" xfId="655"/>
    <cellStyle name="Обычный 6 2 2 4 2 5" xfId="124"/>
    <cellStyle name="Обычный 6 2 2 4 2 5 2" xfId="1178"/>
    <cellStyle name="Обычный 6 2 2 4 2 5 3" xfId="656"/>
    <cellStyle name="Обычный 6 2 2 4 2 6" xfId="1170"/>
    <cellStyle name="Обычный 6 2 2 4 2 7" xfId="648"/>
    <cellStyle name="Обычный 6 2 2 4 3" xfId="125"/>
    <cellStyle name="Обычный 6 2 2 4 3 2" xfId="126"/>
    <cellStyle name="Обычный 6 2 2 4 3 2 2" xfId="1180"/>
    <cellStyle name="Обычный 6 2 2 4 3 2 3" xfId="658"/>
    <cellStyle name="Обычный 6 2 2 4 3 3" xfId="127"/>
    <cellStyle name="Обычный 6 2 2 4 3 3 2" xfId="1181"/>
    <cellStyle name="Обычный 6 2 2 4 3 3 3" xfId="659"/>
    <cellStyle name="Обычный 6 2 2 4 3 4" xfId="1179"/>
    <cellStyle name="Обычный 6 2 2 4 3 5" xfId="657"/>
    <cellStyle name="Обычный 6 2 2 4 4" xfId="128"/>
    <cellStyle name="Обычный 6 2 2 4 4 2" xfId="129"/>
    <cellStyle name="Обычный 6 2 2 4 4 2 2" xfId="1183"/>
    <cellStyle name="Обычный 6 2 2 4 4 2 3" xfId="661"/>
    <cellStyle name="Обычный 6 2 2 4 4 3" xfId="130"/>
    <cellStyle name="Обычный 6 2 2 4 4 3 2" xfId="1184"/>
    <cellStyle name="Обычный 6 2 2 4 4 3 3" xfId="662"/>
    <cellStyle name="Обычный 6 2 2 4 4 4" xfId="1182"/>
    <cellStyle name="Обычный 6 2 2 4 4 5" xfId="660"/>
    <cellStyle name="Обычный 6 2 2 4 5" xfId="131"/>
    <cellStyle name="Обычный 6 2 2 4 5 2" xfId="1185"/>
    <cellStyle name="Обычный 6 2 2 4 5 3" xfId="663"/>
    <cellStyle name="Обычный 6 2 2 4 6" xfId="132"/>
    <cellStyle name="Обычный 6 2 2 4 6 2" xfId="1186"/>
    <cellStyle name="Обычный 6 2 2 4 6 3" xfId="664"/>
    <cellStyle name="Обычный 6 2 2 4 7" xfId="1169"/>
    <cellStyle name="Обычный 6 2 2 4 8" xfId="647"/>
    <cellStyle name="Обычный 6 2 2 5" xfId="133"/>
    <cellStyle name="Обычный 6 2 2 5 2" xfId="134"/>
    <cellStyle name="Обычный 6 2 2 5 2 2" xfId="135"/>
    <cellStyle name="Обычный 6 2 2 5 2 2 2" xfId="1189"/>
    <cellStyle name="Обычный 6 2 2 5 2 2 3" xfId="667"/>
    <cellStyle name="Обычный 6 2 2 5 2 3" xfId="136"/>
    <cellStyle name="Обычный 6 2 2 5 2 3 2" xfId="1190"/>
    <cellStyle name="Обычный 6 2 2 5 2 3 3" xfId="668"/>
    <cellStyle name="Обычный 6 2 2 5 2 4" xfId="1188"/>
    <cellStyle name="Обычный 6 2 2 5 2 5" xfId="666"/>
    <cellStyle name="Обычный 6 2 2 5 3" xfId="137"/>
    <cellStyle name="Обычный 6 2 2 5 3 2" xfId="138"/>
    <cellStyle name="Обычный 6 2 2 5 3 2 2" xfId="1192"/>
    <cellStyle name="Обычный 6 2 2 5 3 2 3" xfId="670"/>
    <cellStyle name="Обычный 6 2 2 5 3 3" xfId="139"/>
    <cellStyle name="Обычный 6 2 2 5 3 3 2" xfId="1193"/>
    <cellStyle name="Обычный 6 2 2 5 3 3 3" xfId="671"/>
    <cellStyle name="Обычный 6 2 2 5 3 4" xfId="1191"/>
    <cellStyle name="Обычный 6 2 2 5 3 5" xfId="669"/>
    <cellStyle name="Обычный 6 2 2 5 4" xfId="140"/>
    <cellStyle name="Обычный 6 2 2 5 4 2" xfId="1194"/>
    <cellStyle name="Обычный 6 2 2 5 4 3" xfId="672"/>
    <cellStyle name="Обычный 6 2 2 5 5" xfId="141"/>
    <cellStyle name="Обычный 6 2 2 5 5 2" xfId="1195"/>
    <cellStyle name="Обычный 6 2 2 5 5 3" xfId="673"/>
    <cellStyle name="Обычный 6 2 2 5 6" xfId="1187"/>
    <cellStyle name="Обычный 6 2 2 5 7" xfId="665"/>
    <cellStyle name="Обычный 6 2 2 6" xfId="142"/>
    <cellStyle name="Обычный 6 2 2 6 2" xfId="143"/>
    <cellStyle name="Обычный 6 2 2 6 2 2" xfId="1197"/>
    <cellStyle name="Обычный 6 2 2 6 2 3" xfId="675"/>
    <cellStyle name="Обычный 6 2 2 6 3" xfId="144"/>
    <cellStyle name="Обычный 6 2 2 6 3 2" xfId="1198"/>
    <cellStyle name="Обычный 6 2 2 6 3 3" xfId="676"/>
    <cellStyle name="Обычный 6 2 2 6 4" xfId="1196"/>
    <cellStyle name="Обычный 6 2 2 6 5" xfId="674"/>
    <cellStyle name="Обычный 6 2 2 7" xfId="145"/>
    <cellStyle name="Обычный 6 2 2 7 2" xfId="146"/>
    <cellStyle name="Обычный 6 2 2 7 2 2" xfId="1200"/>
    <cellStyle name="Обычный 6 2 2 7 2 3" xfId="678"/>
    <cellStyle name="Обычный 6 2 2 7 3" xfId="147"/>
    <cellStyle name="Обычный 6 2 2 7 3 2" xfId="1201"/>
    <cellStyle name="Обычный 6 2 2 7 3 3" xfId="679"/>
    <cellStyle name="Обычный 6 2 2 7 4" xfId="1199"/>
    <cellStyle name="Обычный 6 2 2 7 5" xfId="677"/>
    <cellStyle name="Обычный 6 2 2 8" xfId="148"/>
    <cellStyle name="Обычный 6 2 2 8 2" xfId="149"/>
    <cellStyle name="Обычный 6 2 2 8 2 2" xfId="1203"/>
    <cellStyle name="Обычный 6 2 2 8 2 3" xfId="681"/>
    <cellStyle name="Обычный 6 2 2 8 3" xfId="150"/>
    <cellStyle name="Обычный 6 2 2 8 3 2" xfId="1204"/>
    <cellStyle name="Обычный 6 2 2 8 3 3" xfId="682"/>
    <cellStyle name="Обычный 6 2 2 8 4" xfId="1202"/>
    <cellStyle name="Обычный 6 2 2 8 5" xfId="680"/>
    <cellStyle name="Обычный 6 2 2 9" xfId="151"/>
    <cellStyle name="Обычный 6 2 2 9 2" xfId="1205"/>
    <cellStyle name="Обычный 6 2 2 9 3" xfId="683"/>
    <cellStyle name="Обычный 6 2 3" xfId="152"/>
    <cellStyle name="Обычный 6 2 3 10" xfId="153"/>
    <cellStyle name="Обычный 6 2 3 10 2" xfId="1207"/>
    <cellStyle name="Обычный 6 2 3 10 3" xfId="685"/>
    <cellStyle name="Обычный 6 2 3 11" xfId="154"/>
    <cellStyle name="Обычный 6 2 3 11 2" xfId="1208"/>
    <cellStyle name="Обычный 6 2 3 11 3" xfId="686"/>
    <cellStyle name="Обычный 6 2 3 12" xfId="1206"/>
    <cellStyle name="Обычный 6 2 3 13" xfId="68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2 2" xfId="1213"/>
    <cellStyle name="Обычный 6 2 3 2 2 2 2 2 3" xfId="691"/>
    <cellStyle name="Обычный 6 2 3 2 2 2 2 3" xfId="160"/>
    <cellStyle name="Обычный 6 2 3 2 2 2 2 3 2" xfId="1214"/>
    <cellStyle name="Обычный 6 2 3 2 2 2 2 3 3" xfId="692"/>
    <cellStyle name="Обычный 6 2 3 2 2 2 2 4" xfId="1212"/>
    <cellStyle name="Обычный 6 2 3 2 2 2 2 5" xfId="690"/>
    <cellStyle name="Обычный 6 2 3 2 2 2 3" xfId="161"/>
    <cellStyle name="Обычный 6 2 3 2 2 2 3 2" xfId="162"/>
    <cellStyle name="Обычный 6 2 3 2 2 2 3 2 2" xfId="1216"/>
    <cellStyle name="Обычный 6 2 3 2 2 2 3 2 3" xfId="694"/>
    <cellStyle name="Обычный 6 2 3 2 2 2 3 3" xfId="163"/>
    <cellStyle name="Обычный 6 2 3 2 2 2 3 3 2" xfId="1217"/>
    <cellStyle name="Обычный 6 2 3 2 2 2 3 3 3" xfId="695"/>
    <cellStyle name="Обычный 6 2 3 2 2 2 3 4" xfId="1215"/>
    <cellStyle name="Обычный 6 2 3 2 2 2 3 5" xfId="693"/>
    <cellStyle name="Обычный 6 2 3 2 2 2 4" xfId="164"/>
    <cellStyle name="Обычный 6 2 3 2 2 2 4 2" xfId="1218"/>
    <cellStyle name="Обычный 6 2 3 2 2 2 4 3" xfId="696"/>
    <cellStyle name="Обычный 6 2 3 2 2 2 5" xfId="165"/>
    <cellStyle name="Обычный 6 2 3 2 2 2 5 2" xfId="1219"/>
    <cellStyle name="Обычный 6 2 3 2 2 2 5 3" xfId="697"/>
    <cellStyle name="Обычный 6 2 3 2 2 2 6" xfId="1211"/>
    <cellStyle name="Обычный 6 2 3 2 2 2 7" xfId="689"/>
    <cellStyle name="Обычный 6 2 3 2 2 3" xfId="166"/>
    <cellStyle name="Обычный 6 2 3 2 2 3 2" xfId="167"/>
    <cellStyle name="Обычный 6 2 3 2 2 3 2 2" xfId="1221"/>
    <cellStyle name="Обычный 6 2 3 2 2 3 2 3" xfId="699"/>
    <cellStyle name="Обычный 6 2 3 2 2 3 3" xfId="168"/>
    <cellStyle name="Обычный 6 2 3 2 2 3 3 2" xfId="1222"/>
    <cellStyle name="Обычный 6 2 3 2 2 3 3 3" xfId="700"/>
    <cellStyle name="Обычный 6 2 3 2 2 3 4" xfId="1220"/>
    <cellStyle name="Обычный 6 2 3 2 2 3 5" xfId="698"/>
    <cellStyle name="Обычный 6 2 3 2 2 4" xfId="169"/>
    <cellStyle name="Обычный 6 2 3 2 2 4 2" xfId="170"/>
    <cellStyle name="Обычный 6 2 3 2 2 4 2 2" xfId="1224"/>
    <cellStyle name="Обычный 6 2 3 2 2 4 2 3" xfId="702"/>
    <cellStyle name="Обычный 6 2 3 2 2 4 3" xfId="171"/>
    <cellStyle name="Обычный 6 2 3 2 2 4 3 2" xfId="1225"/>
    <cellStyle name="Обычный 6 2 3 2 2 4 3 3" xfId="703"/>
    <cellStyle name="Обычный 6 2 3 2 2 4 4" xfId="1223"/>
    <cellStyle name="Обычный 6 2 3 2 2 4 5" xfId="701"/>
    <cellStyle name="Обычный 6 2 3 2 2 5" xfId="172"/>
    <cellStyle name="Обычный 6 2 3 2 2 5 2" xfId="1226"/>
    <cellStyle name="Обычный 6 2 3 2 2 5 3" xfId="704"/>
    <cellStyle name="Обычный 6 2 3 2 2 6" xfId="173"/>
    <cellStyle name="Обычный 6 2 3 2 2 6 2" xfId="1227"/>
    <cellStyle name="Обычный 6 2 3 2 2 6 3" xfId="705"/>
    <cellStyle name="Обычный 6 2 3 2 2 7" xfId="1210"/>
    <cellStyle name="Обычный 6 2 3 2 2 8" xfId="688"/>
    <cellStyle name="Обычный 6 2 3 2 3" xfId="174"/>
    <cellStyle name="Обычный 6 2 3 2 3 2" xfId="175"/>
    <cellStyle name="Обычный 6 2 3 2 3 2 2" xfId="176"/>
    <cellStyle name="Обычный 6 2 3 2 3 2 2 2" xfId="1230"/>
    <cellStyle name="Обычный 6 2 3 2 3 2 2 3" xfId="708"/>
    <cellStyle name="Обычный 6 2 3 2 3 2 3" xfId="177"/>
    <cellStyle name="Обычный 6 2 3 2 3 2 3 2" xfId="1231"/>
    <cellStyle name="Обычный 6 2 3 2 3 2 3 3" xfId="709"/>
    <cellStyle name="Обычный 6 2 3 2 3 2 4" xfId="1229"/>
    <cellStyle name="Обычный 6 2 3 2 3 2 5" xfId="707"/>
    <cellStyle name="Обычный 6 2 3 2 3 3" xfId="178"/>
    <cellStyle name="Обычный 6 2 3 2 3 3 2" xfId="179"/>
    <cellStyle name="Обычный 6 2 3 2 3 3 2 2" xfId="1233"/>
    <cellStyle name="Обычный 6 2 3 2 3 3 2 3" xfId="711"/>
    <cellStyle name="Обычный 6 2 3 2 3 3 3" xfId="180"/>
    <cellStyle name="Обычный 6 2 3 2 3 3 3 2" xfId="1234"/>
    <cellStyle name="Обычный 6 2 3 2 3 3 3 3" xfId="712"/>
    <cellStyle name="Обычный 6 2 3 2 3 3 4" xfId="1232"/>
    <cellStyle name="Обычный 6 2 3 2 3 3 5" xfId="710"/>
    <cellStyle name="Обычный 6 2 3 2 3 4" xfId="181"/>
    <cellStyle name="Обычный 6 2 3 2 3 4 2" xfId="1235"/>
    <cellStyle name="Обычный 6 2 3 2 3 4 3" xfId="713"/>
    <cellStyle name="Обычный 6 2 3 2 3 5" xfId="182"/>
    <cellStyle name="Обычный 6 2 3 2 3 5 2" xfId="1236"/>
    <cellStyle name="Обычный 6 2 3 2 3 5 3" xfId="714"/>
    <cellStyle name="Обычный 6 2 3 2 3 6" xfId="1228"/>
    <cellStyle name="Обычный 6 2 3 2 3 7" xfId="706"/>
    <cellStyle name="Обычный 6 2 3 2 4" xfId="183"/>
    <cellStyle name="Обычный 6 2 3 2 4 2" xfId="184"/>
    <cellStyle name="Обычный 6 2 3 2 4 2 2" xfId="1238"/>
    <cellStyle name="Обычный 6 2 3 2 4 2 3" xfId="716"/>
    <cellStyle name="Обычный 6 2 3 2 4 3" xfId="185"/>
    <cellStyle name="Обычный 6 2 3 2 4 3 2" xfId="1239"/>
    <cellStyle name="Обычный 6 2 3 2 4 3 3" xfId="717"/>
    <cellStyle name="Обычный 6 2 3 2 4 4" xfId="1237"/>
    <cellStyle name="Обычный 6 2 3 2 4 5" xfId="715"/>
    <cellStyle name="Обычный 6 2 3 2 5" xfId="186"/>
    <cellStyle name="Обычный 6 2 3 2 5 2" xfId="187"/>
    <cellStyle name="Обычный 6 2 3 2 5 2 2" xfId="1241"/>
    <cellStyle name="Обычный 6 2 3 2 5 2 3" xfId="719"/>
    <cellStyle name="Обычный 6 2 3 2 5 3" xfId="188"/>
    <cellStyle name="Обычный 6 2 3 2 5 3 2" xfId="1242"/>
    <cellStyle name="Обычный 6 2 3 2 5 3 3" xfId="720"/>
    <cellStyle name="Обычный 6 2 3 2 5 4" xfId="1240"/>
    <cellStyle name="Обычный 6 2 3 2 5 5" xfId="718"/>
    <cellStyle name="Обычный 6 2 3 2 6" xfId="189"/>
    <cellStyle name="Обычный 6 2 3 2 6 2" xfId="1243"/>
    <cellStyle name="Обычный 6 2 3 2 6 3" xfId="721"/>
    <cellStyle name="Обычный 6 2 3 2 7" xfId="190"/>
    <cellStyle name="Обычный 6 2 3 2 7 2" xfId="1244"/>
    <cellStyle name="Обычный 6 2 3 2 7 3" xfId="722"/>
    <cellStyle name="Обычный 6 2 3 2 8" xfId="1209"/>
    <cellStyle name="Обычный 6 2 3 2 9" xfId="687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2 2" xfId="1248"/>
    <cellStyle name="Обычный 6 2 3 3 2 2 2 3" xfId="726"/>
    <cellStyle name="Обычный 6 2 3 3 2 2 3" xfId="195"/>
    <cellStyle name="Обычный 6 2 3 3 2 2 3 2" xfId="1249"/>
    <cellStyle name="Обычный 6 2 3 3 2 2 3 3" xfId="727"/>
    <cellStyle name="Обычный 6 2 3 3 2 2 4" xfId="1247"/>
    <cellStyle name="Обычный 6 2 3 3 2 2 5" xfId="725"/>
    <cellStyle name="Обычный 6 2 3 3 2 3" xfId="196"/>
    <cellStyle name="Обычный 6 2 3 3 2 3 2" xfId="197"/>
    <cellStyle name="Обычный 6 2 3 3 2 3 2 2" xfId="1251"/>
    <cellStyle name="Обычный 6 2 3 3 2 3 2 3" xfId="729"/>
    <cellStyle name="Обычный 6 2 3 3 2 3 3" xfId="198"/>
    <cellStyle name="Обычный 6 2 3 3 2 3 3 2" xfId="1252"/>
    <cellStyle name="Обычный 6 2 3 3 2 3 3 3" xfId="730"/>
    <cellStyle name="Обычный 6 2 3 3 2 3 4" xfId="1250"/>
    <cellStyle name="Обычный 6 2 3 3 2 3 5" xfId="728"/>
    <cellStyle name="Обычный 6 2 3 3 2 4" xfId="199"/>
    <cellStyle name="Обычный 6 2 3 3 2 4 2" xfId="1253"/>
    <cellStyle name="Обычный 6 2 3 3 2 4 3" xfId="731"/>
    <cellStyle name="Обычный 6 2 3 3 2 5" xfId="200"/>
    <cellStyle name="Обычный 6 2 3 3 2 5 2" xfId="1254"/>
    <cellStyle name="Обычный 6 2 3 3 2 5 3" xfId="732"/>
    <cellStyle name="Обычный 6 2 3 3 2 6" xfId="1246"/>
    <cellStyle name="Обычный 6 2 3 3 2 7" xfId="724"/>
    <cellStyle name="Обычный 6 2 3 3 3" xfId="201"/>
    <cellStyle name="Обычный 6 2 3 3 3 2" xfId="202"/>
    <cellStyle name="Обычный 6 2 3 3 3 2 2" xfId="1256"/>
    <cellStyle name="Обычный 6 2 3 3 3 2 3" xfId="734"/>
    <cellStyle name="Обычный 6 2 3 3 3 3" xfId="203"/>
    <cellStyle name="Обычный 6 2 3 3 3 3 2" xfId="1257"/>
    <cellStyle name="Обычный 6 2 3 3 3 3 3" xfId="735"/>
    <cellStyle name="Обычный 6 2 3 3 3 4" xfId="1255"/>
    <cellStyle name="Обычный 6 2 3 3 3 5" xfId="733"/>
    <cellStyle name="Обычный 6 2 3 3 4" xfId="204"/>
    <cellStyle name="Обычный 6 2 3 3 4 2" xfId="205"/>
    <cellStyle name="Обычный 6 2 3 3 4 2 2" xfId="1259"/>
    <cellStyle name="Обычный 6 2 3 3 4 2 3" xfId="737"/>
    <cellStyle name="Обычный 6 2 3 3 4 3" xfId="206"/>
    <cellStyle name="Обычный 6 2 3 3 4 3 2" xfId="1260"/>
    <cellStyle name="Обычный 6 2 3 3 4 3 3" xfId="738"/>
    <cellStyle name="Обычный 6 2 3 3 4 4" xfId="1258"/>
    <cellStyle name="Обычный 6 2 3 3 4 5" xfId="736"/>
    <cellStyle name="Обычный 6 2 3 3 5" xfId="207"/>
    <cellStyle name="Обычный 6 2 3 3 5 2" xfId="1261"/>
    <cellStyle name="Обычный 6 2 3 3 5 3" xfId="739"/>
    <cellStyle name="Обычный 6 2 3 3 6" xfId="208"/>
    <cellStyle name="Обычный 6 2 3 3 6 2" xfId="1262"/>
    <cellStyle name="Обычный 6 2 3 3 6 3" xfId="740"/>
    <cellStyle name="Обычный 6 2 3 3 7" xfId="1245"/>
    <cellStyle name="Обычный 6 2 3 3 8" xfId="723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2 2" xfId="1266"/>
    <cellStyle name="Обычный 6 2 3 4 2 2 2 3" xfId="744"/>
    <cellStyle name="Обычный 6 2 3 4 2 2 3" xfId="213"/>
    <cellStyle name="Обычный 6 2 3 4 2 2 3 2" xfId="1267"/>
    <cellStyle name="Обычный 6 2 3 4 2 2 3 3" xfId="745"/>
    <cellStyle name="Обычный 6 2 3 4 2 2 4" xfId="1265"/>
    <cellStyle name="Обычный 6 2 3 4 2 2 5" xfId="743"/>
    <cellStyle name="Обычный 6 2 3 4 2 3" xfId="214"/>
    <cellStyle name="Обычный 6 2 3 4 2 3 2" xfId="215"/>
    <cellStyle name="Обычный 6 2 3 4 2 3 2 2" xfId="1269"/>
    <cellStyle name="Обычный 6 2 3 4 2 3 2 3" xfId="747"/>
    <cellStyle name="Обычный 6 2 3 4 2 3 3" xfId="216"/>
    <cellStyle name="Обычный 6 2 3 4 2 3 3 2" xfId="1270"/>
    <cellStyle name="Обычный 6 2 3 4 2 3 3 3" xfId="748"/>
    <cellStyle name="Обычный 6 2 3 4 2 3 4" xfId="1268"/>
    <cellStyle name="Обычный 6 2 3 4 2 3 5" xfId="746"/>
    <cellStyle name="Обычный 6 2 3 4 2 4" xfId="217"/>
    <cellStyle name="Обычный 6 2 3 4 2 4 2" xfId="1271"/>
    <cellStyle name="Обычный 6 2 3 4 2 4 3" xfId="749"/>
    <cellStyle name="Обычный 6 2 3 4 2 5" xfId="218"/>
    <cellStyle name="Обычный 6 2 3 4 2 5 2" xfId="1272"/>
    <cellStyle name="Обычный 6 2 3 4 2 5 3" xfId="750"/>
    <cellStyle name="Обычный 6 2 3 4 2 6" xfId="1264"/>
    <cellStyle name="Обычный 6 2 3 4 2 7" xfId="742"/>
    <cellStyle name="Обычный 6 2 3 4 3" xfId="219"/>
    <cellStyle name="Обычный 6 2 3 4 3 2" xfId="220"/>
    <cellStyle name="Обычный 6 2 3 4 3 2 2" xfId="1274"/>
    <cellStyle name="Обычный 6 2 3 4 3 2 3" xfId="752"/>
    <cellStyle name="Обычный 6 2 3 4 3 3" xfId="221"/>
    <cellStyle name="Обычный 6 2 3 4 3 3 2" xfId="1275"/>
    <cellStyle name="Обычный 6 2 3 4 3 3 3" xfId="753"/>
    <cellStyle name="Обычный 6 2 3 4 3 4" xfId="1273"/>
    <cellStyle name="Обычный 6 2 3 4 3 5" xfId="751"/>
    <cellStyle name="Обычный 6 2 3 4 4" xfId="222"/>
    <cellStyle name="Обычный 6 2 3 4 4 2" xfId="223"/>
    <cellStyle name="Обычный 6 2 3 4 4 2 2" xfId="1277"/>
    <cellStyle name="Обычный 6 2 3 4 4 2 3" xfId="755"/>
    <cellStyle name="Обычный 6 2 3 4 4 3" xfId="224"/>
    <cellStyle name="Обычный 6 2 3 4 4 3 2" xfId="1278"/>
    <cellStyle name="Обычный 6 2 3 4 4 3 3" xfId="756"/>
    <cellStyle name="Обычный 6 2 3 4 4 4" xfId="1276"/>
    <cellStyle name="Обычный 6 2 3 4 4 5" xfId="754"/>
    <cellStyle name="Обычный 6 2 3 4 5" xfId="225"/>
    <cellStyle name="Обычный 6 2 3 4 5 2" xfId="1279"/>
    <cellStyle name="Обычный 6 2 3 4 5 3" xfId="757"/>
    <cellStyle name="Обычный 6 2 3 4 6" xfId="226"/>
    <cellStyle name="Обычный 6 2 3 4 6 2" xfId="1280"/>
    <cellStyle name="Обычный 6 2 3 4 6 3" xfId="758"/>
    <cellStyle name="Обычный 6 2 3 4 7" xfId="1263"/>
    <cellStyle name="Обычный 6 2 3 4 8" xfId="741"/>
    <cellStyle name="Обычный 6 2 3 5" xfId="227"/>
    <cellStyle name="Обычный 6 2 3 5 2" xfId="228"/>
    <cellStyle name="Обычный 6 2 3 5 2 2" xfId="229"/>
    <cellStyle name="Обычный 6 2 3 5 2 2 2" xfId="1283"/>
    <cellStyle name="Обычный 6 2 3 5 2 2 3" xfId="761"/>
    <cellStyle name="Обычный 6 2 3 5 2 3" xfId="230"/>
    <cellStyle name="Обычный 6 2 3 5 2 3 2" xfId="1284"/>
    <cellStyle name="Обычный 6 2 3 5 2 3 3" xfId="762"/>
    <cellStyle name="Обычный 6 2 3 5 2 4" xfId="1282"/>
    <cellStyle name="Обычный 6 2 3 5 2 5" xfId="760"/>
    <cellStyle name="Обычный 6 2 3 5 3" xfId="231"/>
    <cellStyle name="Обычный 6 2 3 5 3 2" xfId="232"/>
    <cellStyle name="Обычный 6 2 3 5 3 2 2" xfId="1286"/>
    <cellStyle name="Обычный 6 2 3 5 3 2 3" xfId="764"/>
    <cellStyle name="Обычный 6 2 3 5 3 3" xfId="233"/>
    <cellStyle name="Обычный 6 2 3 5 3 3 2" xfId="1287"/>
    <cellStyle name="Обычный 6 2 3 5 3 3 3" xfId="765"/>
    <cellStyle name="Обычный 6 2 3 5 3 4" xfId="1285"/>
    <cellStyle name="Обычный 6 2 3 5 3 5" xfId="763"/>
    <cellStyle name="Обычный 6 2 3 5 4" xfId="234"/>
    <cellStyle name="Обычный 6 2 3 5 4 2" xfId="1288"/>
    <cellStyle name="Обычный 6 2 3 5 4 3" xfId="766"/>
    <cellStyle name="Обычный 6 2 3 5 5" xfId="235"/>
    <cellStyle name="Обычный 6 2 3 5 5 2" xfId="1289"/>
    <cellStyle name="Обычный 6 2 3 5 5 3" xfId="767"/>
    <cellStyle name="Обычный 6 2 3 5 6" xfId="1281"/>
    <cellStyle name="Обычный 6 2 3 5 7" xfId="759"/>
    <cellStyle name="Обычный 6 2 3 6" xfId="236"/>
    <cellStyle name="Обычный 6 2 3 6 2" xfId="237"/>
    <cellStyle name="Обычный 6 2 3 6 2 2" xfId="1291"/>
    <cellStyle name="Обычный 6 2 3 6 2 3" xfId="769"/>
    <cellStyle name="Обычный 6 2 3 6 3" xfId="238"/>
    <cellStyle name="Обычный 6 2 3 6 3 2" xfId="1292"/>
    <cellStyle name="Обычный 6 2 3 6 3 3" xfId="770"/>
    <cellStyle name="Обычный 6 2 3 6 4" xfId="1290"/>
    <cellStyle name="Обычный 6 2 3 6 5" xfId="768"/>
    <cellStyle name="Обычный 6 2 3 7" xfId="239"/>
    <cellStyle name="Обычный 6 2 3 7 2" xfId="240"/>
    <cellStyle name="Обычный 6 2 3 7 2 2" xfId="1294"/>
    <cellStyle name="Обычный 6 2 3 7 2 3" xfId="772"/>
    <cellStyle name="Обычный 6 2 3 7 3" xfId="241"/>
    <cellStyle name="Обычный 6 2 3 7 3 2" xfId="1295"/>
    <cellStyle name="Обычный 6 2 3 7 3 3" xfId="773"/>
    <cellStyle name="Обычный 6 2 3 7 4" xfId="1293"/>
    <cellStyle name="Обычный 6 2 3 7 5" xfId="771"/>
    <cellStyle name="Обычный 6 2 3 8" xfId="242"/>
    <cellStyle name="Обычный 6 2 3 8 2" xfId="243"/>
    <cellStyle name="Обычный 6 2 3 8 2 2" xfId="1297"/>
    <cellStyle name="Обычный 6 2 3 8 2 3" xfId="775"/>
    <cellStyle name="Обычный 6 2 3 8 3" xfId="244"/>
    <cellStyle name="Обычный 6 2 3 8 3 2" xfId="1298"/>
    <cellStyle name="Обычный 6 2 3 8 3 3" xfId="776"/>
    <cellStyle name="Обычный 6 2 3 8 4" xfId="1296"/>
    <cellStyle name="Обычный 6 2 3 8 5" xfId="774"/>
    <cellStyle name="Обычный 6 2 3 9" xfId="245"/>
    <cellStyle name="Обычный 6 2 3 9 2" xfId="1299"/>
    <cellStyle name="Обычный 6 2 3 9 3" xfId="777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2 2" xfId="1303"/>
    <cellStyle name="Обычный 6 2 4 2 2 2 3" xfId="781"/>
    <cellStyle name="Обычный 6 2 4 2 2 3" xfId="250"/>
    <cellStyle name="Обычный 6 2 4 2 2 3 2" xfId="1304"/>
    <cellStyle name="Обычный 6 2 4 2 2 3 3" xfId="782"/>
    <cellStyle name="Обычный 6 2 4 2 2 4" xfId="1302"/>
    <cellStyle name="Обычный 6 2 4 2 2 5" xfId="780"/>
    <cellStyle name="Обычный 6 2 4 2 3" xfId="251"/>
    <cellStyle name="Обычный 6 2 4 2 3 2" xfId="252"/>
    <cellStyle name="Обычный 6 2 4 2 3 2 2" xfId="1306"/>
    <cellStyle name="Обычный 6 2 4 2 3 2 3" xfId="784"/>
    <cellStyle name="Обычный 6 2 4 2 3 3" xfId="253"/>
    <cellStyle name="Обычный 6 2 4 2 3 3 2" xfId="1307"/>
    <cellStyle name="Обычный 6 2 4 2 3 3 3" xfId="785"/>
    <cellStyle name="Обычный 6 2 4 2 3 4" xfId="1305"/>
    <cellStyle name="Обычный 6 2 4 2 3 5" xfId="783"/>
    <cellStyle name="Обычный 6 2 4 2 4" xfId="254"/>
    <cellStyle name="Обычный 6 2 4 2 4 2" xfId="1308"/>
    <cellStyle name="Обычный 6 2 4 2 4 3" xfId="786"/>
    <cellStyle name="Обычный 6 2 4 2 5" xfId="255"/>
    <cellStyle name="Обычный 6 2 4 2 5 2" xfId="1309"/>
    <cellStyle name="Обычный 6 2 4 2 5 3" xfId="787"/>
    <cellStyle name="Обычный 6 2 4 2 6" xfId="1301"/>
    <cellStyle name="Обычный 6 2 4 2 7" xfId="779"/>
    <cellStyle name="Обычный 6 2 4 3" xfId="256"/>
    <cellStyle name="Обычный 6 2 4 3 2" xfId="257"/>
    <cellStyle name="Обычный 6 2 4 3 2 2" xfId="1311"/>
    <cellStyle name="Обычный 6 2 4 3 2 3" xfId="789"/>
    <cellStyle name="Обычный 6 2 4 3 3" xfId="258"/>
    <cellStyle name="Обычный 6 2 4 3 3 2" xfId="1312"/>
    <cellStyle name="Обычный 6 2 4 3 3 3" xfId="790"/>
    <cellStyle name="Обычный 6 2 4 3 4" xfId="1310"/>
    <cellStyle name="Обычный 6 2 4 3 5" xfId="788"/>
    <cellStyle name="Обычный 6 2 4 4" xfId="259"/>
    <cellStyle name="Обычный 6 2 4 4 2" xfId="260"/>
    <cellStyle name="Обычный 6 2 4 4 2 2" xfId="1314"/>
    <cellStyle name="Обычный 6 2 4 4 2 3" xfId="792"/>
    <cellStyle name="Обычный 6 2 4 4 3" xfId="261"/>
    <cellStyle name="Обычный 6 2 4 4 3 2" xfId="1315"/>
    <cellStyle name="Обычный 6 2 4 4 3 3" xfId="793"/>
    <cellStyle name="Обычный 6 2 4 4 4" xfId="1313"/>
    <cellStyle name="Обычный 6 2 4 4 5" xfId="791"/>
    <cellStyle name="Обычный 6 2 4 5" xfId="262"/>
    <cellStyle name="Обычный 6 2 4 5 2" xfId="1316"/>
    <cellStyle name="Обычный 6 2 4 5 3" xfId="794"/>
    <cellStyle name="Обычный 6 2 4 6" xfId="263"/>
    <cellStyle name="Обычный 6 2 4 6 2" xfId="1317"/>
    <cellStyle name="Обычный 6 2 4 6 3" xfId="795"/>
    <cellStyle name="Обычный 6 2 4 7" xfId="1300"/>
    <cellStyle name="Обычный 6 2 4 8" xfId="778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2 2" xfId="1321"/>
    <cellStyle name="Обычный 6 2 5 2 2 2 3" xfId="799"/>
    <cellStyle name="Обычный 6 2 5 2 2 3" xfId="268"/>
    <cellStyle name="Обычный 6 2 5 2 2 3 2" xfId="1322"/>
    <cellStyle name="Обычный 6 2 5 2 2 3 3" xfId="800"/>
    <cellStyle name="Обычный 6 2 5 2 2 4" xfId="1320"/>
    <cellStyle name="Обычный 6 2 5 2 2 5" xfId="798"/>
    <cellStyle name="Обычный 6 2 5 2 3" xfId="269"/>
    <cellStyle name="Обычный 6 2 5 2 3 2" xfId="270"/>
    <cellStyle name="Обычный 6 2 5 2 3 2 2" xfId="1324"/>
    <cellStyle name="Обычный 6 2 5 2 3 2 3" xfId="802"/>
    <cellStyle name="Обычный 6 2 5 2 3 3" xfId="271"/>
    <cellStyle name="Обычный 6 2 5 2 3 3 2" xfId="1325"/>
    <cellStyle name="Обычный 6 2 5 2 3 3 3" xfId="803"/>
    <cellStyle name="Обычный 6 2 5 2 3 4" xfId="1323"/>
    <cellStyle name="Обычный 6 2 5 2 3 5" xfId="801"/>
    <cellStyle name="Обычный 6 2 5 2 4" xfId="272"/>
    <cellStyle name="Обычный 6 2 5 2 4 2" xfId="1326"/>
    <cellStyle name="Обычный 6 2 5 2 4 3" xfId="804"/>
    <cellStyle name="Обычный 6 2 5 2 5" xfId="273"/>
    <cellStyle name="Обычный 6 2 5 2 5 2" xfId="1327"/>
    <cellStyle name="Обычный 6 2 5 2 5 3" xfId="805"/>
    <cellStyle name="Обычный 6 2 5 2 6" xfId="1319"/>
    <cellStyle name="Обычный 6 2 5 2 7" xfId="797"/>
    <cellStyle name="Обычный 6 2 5 3" xfId="274"/>
    <cellStyle name="Обычный 6 2 5 3 2" xfId="275"/>
    <cellStyle name="Обычный 6 2 5 3 2 2" xfId="1329"/>
    <cellStyle name="Обычный 6 2 5 3 2 3" xfId="807"/>
    <cellStyle name="Обычный 6 2 5 3 3" xfId="276"/>
    <cellStyle name="Обычный 6 2 5 3 3 2" xfId="1330"/>
    <cellStyle name="Обычный 6 2 5 3 3 3" xfId="808"/>
    <cellStyle name="Обычный 6 2 5 3 4" xfId="1328"/>
    <cellStyle name="Обычный 6 2 5 3 5" xfId="806"/>
    <cellStyle name="Обычный 6 2 5 4" xfId="277"/>
    <cellStyle name="Обычный 6 2 5 4 2" xfId="278"/>
    <cellStyle name="Обычный 6 2 5 4 2 2" xfId="1332"/>
    <cellStyle name="Обычный 6 2 5 4 2 3" xfId="810"/>
    <cellStyle name="Обычный 6 2 5 4 3" xfId="279"/>
    <cellStyle name="Обычный 6 2 5 4 3 2" xfId="1333"/>
    <cellStyle name="Обычный 6 2 5 4 3 3" xfId="811"/>
    <cellStyle name="Обычный 6 2 5 4 4" xfId="1331"/>
    <cellStyle name="Обычный 6 2 5 4 5" xfId="809"/>
    <cellStyle name="Обычный 6 2 5 5" xfId="280"/>
    <cellStyle name="Обычный 6 2 5 5 2" xfId="1334"/>
    <cellStyle name="Обычный 6 2 5 5 3" xfId="812"/>
    <cellStyle name="Обычный 6 2 5 6" xfId="281"/>
    <cellStyle name="Обычный 6 2 5 6 2" xfId="1335"/>
    <cellStyle name="Обычный 6 2 5 6 3" xfId="813"/>
    <cellStyle name="Обычный 6 2 5 7" xfId="1318"/>
    <cellStyle name="Обычный 6 2 5 8" xfId="796"/>
    <cellStyle name="Обычный 6 2 6" xfId="282"/>
    <cellStyle name="Обычный 6 2 6 2" xfId="283"/>
    <cellStyle name="Обычный 6 2 6 2 2" xfId="284"/>
    <cellStyle name="Обычный 6 2 6 2 2 2" xfId="1338"/>
    <cellStyle name="Обычный 6 2 6 2 2 3" xfId="816"/>
    <cellStyle name="Обычный 6 2 6 2 3" xfId="285"/>
    <cellStyle name="Обычный 6 2 6 2 3 2" xfId="1339"/>
    <cellStyle name="Обычный 6 2 6 2 3 3" xfId="817"/>
    <cellStyle name="Обычный 6 2 6 2 4" xfId="1337"/>
    <cellStyle name="Обычный 6 2 6 2 5" xfId="815"/>
    <cellStyle name="Обычный 6 2 6 3" xfId="286"/>
    <cellStyle name="Обычный 6 2 6 3 2" xfId="287"/>
    <cellStyle name="Обычный 6 2 6 3 2 2" xfId="1341"/>
    <cellStyle name="Обычный 6 2 6 3 2 3" xfId="819"/>
    <cellStyle name="Обычный 6 2 6 3 3" xfId="288"/>
    <cellStyle name="Обычный 6 2 6 3 3 2" xfId="1342"/>
    <cellStyle name="Обычный 6 2 6 3 3 3" xfId="820"/>
    <cellStyle name="Обычный 6 2 6 3 4" xfId="1340"/>
    <cellStyle name="Обычный 6 2 6 3 5" xfId="818"/>
    <cellStyle name="Обычный 6 2 6 4" xfId="289"/>
    <cellStyle name="Обычный 6 2 6 4 2" xfId="1343"/>
    <cellStyle name="Обычный 6 2 6 4 3" xfId="821"/>
    <cellStyle name="Обычный 6 2 6 5" xfId="290"/>
    <cellStyle name="Обычный 6 2 6 5 2" xfId="1344"/>
    <cellStyle name="Обычный 6 2 6 5 3" xfId="822"/>
    <cellStyle name="Обычный 6 2 6 6" xfId="1336"/>
    <cellStyle name="Обычный 6 2 6 7" xfId="814"/>
    <cellStyle name="Обычный 6 2 7" xfId="291"/>
    <cellStyle name="Обычный 6 2 7 2" xfId="292"/>
    <cellStyle name="Обычный 6 2 7 2 2" xfId="1346"/>
    <cellStyle name="Обычный 6 2 7 2 3" xfId="824"/>
    <cellStyle name="Обычный 6 2 7 3" xfId="293"/>
    <cellStyle name="Обычный 6 2 7 3 2" xfId="1347"/>
    <cellStyle name="Обычный 6 2 7 3 3" xfId="825"/>
    <cellStyle name="Обычный 6 2 7 4" xfId="1345"/>
    <cellStyle name="Обычный 6 2 7 5" xfId="823"/>
    <cellStyle name="Обычный 6 2 8" xfId="294"/>
    <cellStyle name="Обычный 6 2 8 2" xfId="295"/>
    <cellStyle name="Обычный 6 2 8 2 2" xfId="1349"/>
    <cellStyle name="Обычный 6 2 8 2 3" xfId="827"/>
    <cellStyle name="Обычный 6 2 8 3" xfId="296"/>
    <cellStyle name="Обычный 6 2 8 3 2" xfId="1350"/>
    <cellStyle name="Обычный 6 2 8 3 3" xfId="828"/>
    <cellStyle name="Обычный 6 2 8 4" xfId="1348"/>
    <cellStyle name="Обычный 6 2 8 5" xfId="826"/>
    <cellStyle name="Обычный 6 2 9" xfId="297"/>
    <cellStyle name="Обычный 6 2 9 2" xfId="298"/>
    <cellStyle name="Обычный 6 2 9 2 2" xfId="1352"/>
    <cellStyle name="Обычный 6 2 9 2 3" xfId="830"/>
    <cellStyle name="Обычный 6 2 9 3" xfId="299"/>
    <cellStyle name="Обычный 6 2 9 3 2" xfId="1353"/>
    <cellStyle name="Обычный 6 2 9 3 3" xfId="831"/>
    <cellStyle name="Обычный 6 2 9 4" xfId="1351"/>
    <cellStyle name="Обычный 6 2 9 5" xfId="829"/>
    <cellStyle name="Обычный 6 3" xfId="300"/>
    <cellStyle name="Обычный 6 3 2" xfId="301"/>
    <cellStyle name="Обычный 6 3 2 2" xfId="302"/>
    <cellStyle name="Обычный 6 3 2 2 2" xfId="303"/>
    <cellStyle name="Обычный 6 3 2 2 2 2" xfId="1357"/>
    <cellStyle name="Обычный 6 3 2 2 2 3" xfId="835"/>
    <cellStyle name="Обычный 6 3 2 2 3" xfId="304"/>
    <cellStyle name="Обычный 6 3 2 2 3 2" xfId="1358"/>
    <cellStyle name="Обычный 6 3 2 2 3 3" xfId="836"/>
    <cellStyle name="Обычный 6 3 2 2 4" xfId="1356"/>
    <cellStyle name="Обычный 6 3 2 2 5" xfId="834"/>
    <cellStyle name="Обычный 6 3 2 3" xfId="305"/>
    <cellStyle name="Обычный 6 3 2 3 2" xfId="306"/>
    <cellStyle name="Обычный 6 3 2 3 2 2" xfId="1360"/>
    <cellStyle name="Обычный 6 3 2 3 2 3" xfId="838"/>
    <cellStyle name="Обычный 6 3 2 3 3" xfId="307"/>
    <cellStyle name="Обычный 6 3 2 3 3 2" xfId="1361"/>
    <cellStyle name="Обычный 6 3 2 3 3 3" xfId="839"/>
    <cellStyle name="Обычный 6 3 2 3 4" xfId="1359"/>
    <cellStyle name="Обычный 6 3 2 3 5" xfId="837"/>
    <cellStyle name="Обычный 6 3 2 4" xfId="308"/>
    <cellStyle name="Обычный 6 3 2 4 2" xfId="1362"/>
    <cellStyle name="Обычный 6 3 2 4 3" xfId="840"/>
    <cellStyle name="Обычный 6 3 2 5" xfId="309"/>
    <cellStyle name="Обычный 6 3 2 5 2" xfId="1363"/>
    <cellStyle name="Обычный 6 3 2 5 3" xfId="841"/>
    <cellStyle name="Обычный 6 3 2 6" xfId="1355"/>
    <cellStyle name="Обычный 6 3 2 7" xfId="833"/>
    <cellStyle name="Обычный 6 3 3" xfId="310"/>
    <cellStyle name="Обычный 6 3 3 2" xfId="311"/>
    <cellStyle name="Обычный 6 3 3 2 2" xfId="1365"/>
    <cellStyle name="Обычный 6 3 3 2 3" xfId="843"/>
    <cellStyle name="Обычный 6 3 3 3" xfId="312"/>
    <cellStyle name="Обычный 6 3 3 3 2" xfId="1366"/>
    <cellStyle name="Обычный 6 3 3 3 3" xfId="844"/>
    <cellStyle name="Обычный 6 3 3 4" xfId="1364"/>
    <cellStyle name="Обычный 6 3 3 5" xfId="842"/>
    <cellStyle name="Обычный 6 3 4" xfId="313"/>
    <cellStyle name="Обычный 6 3 4 2" xfId="314"/>
    <cellStyle name="Обычный 6 3 4 2 2" xfId="1368"/>
    <cellStyle name="Обычный 6 3 4 2 3" xfId="846"/>
    <cellStyle name="Обычный 6 3 4 3" xfId="315"/>
    <cellStyle name="Обычный 6 3 4 3 2" xfId="1369"/>
    <cellStyle name="Обычный 6 3 4 3 3" xfId="847"/>
    <cellStyle name="Обычный 6 3 4 4" xfId="1367"/>
    <cellStyle name="Обычный 6 3 4 5" xfId="845"/>
    <cellStyle name="Обычный 6 3 5" xfId="316"/>
    <cellStyle name="Обычный 6 3 5 2" xfId="1370"/>
    <cellStyle name="Обычный 6 3 5 3" xfId="848"/>
    <cellStyle name="Обычный 6 3 6" xfId="317"/>
    <cellStyle name="Обычный 6 3 6 2" xfId="1371"/>
    <cellStyle name="Обычный 6 3 6 3" xfId="849"/>
    <cellStyle name="Обычный 6 3 7" xfId="1354"/>
    <cellStyle name="Обычный 6 3 8" xfId="832"/>
    <cellStyle name="Обычный 6 4" xfId="318"/>
    <cellStyle name="Обычный 6 4 2" xfId="319"/>
    <cellStyle name="Обычный 6 4 2 2" xfId="320"/>
    <cellStyle name="Обычный 6 4 2 2 2" xfId="321"/>
    <cellStyle name="Обычный 6 4 2 2 2 2" xfId="1375"/>
    <cellStyle name="Обычный 6 4 2 2 2 3" xfId="853"/>
    <cellStyle name="Обычный 6 4 2 2 3" xfId="322"/>
    <cellStyle name="Обычный 6 4 2 2 3 2" xfId="1376"/>
    <cellStyle name="Обычный 6 4 2 2 3 3" xfId="854"/>
    <cellStyle name="Обычный 6 4 2 2 4" xfId="1374"/>
    <cellStyle name="Обычный 6 4 2 2 5" xfId="852"/>
    <cellStyle name="Обычный 6 4 2 3" xfId="323"/>
    <cellStyle name="Обычный 6 4 2 3 2" xfId="324"/>
    <cellStyle name="Обычный 6 4 2 3 2 2" xfId="1378"/>
    <cellStyle name="Обычный 6 4 2 3 2 3" xfId="856"/>
    <cellStyle name="Обычный 6 4 2 3 3" xfId="325"/>
    <cellStyle name="Обычный 6 4 2 3 3 2" xfId="1379"/>
    <cellStyle name="Обычный 6 4 2 3 3 3" xfId="857"/>
    <cellStyle name="Обычный 6 4 2 3 4" xfId="1377"/>
    <cellStyle name="Обычный 6 4 2 3 5" xfId="855"/>
    <cellStyle name="Обычный 6 4 2 4" xfId="326"/>
    <cellStyle name="Обычный 6 4 2 4 2" xfId="1380"/>
    <cellStyle name="Обычный 6 4 2 4 3" xfId="858"/>
    <cellStyle name="Обычный 6 4 2 5" xfId="327"/>
    <cellStyle name="Обычный 6 4 2 5 2" xfId="1381"/>
    <cellStyle name="Обычный 6 4 2 5 3" xfId="859"/>
    <cellStyle name="Обычный 6 4 2 6" xfId="1373"/>
    <cellStyle name="Обычный 6 4 2 7" xfId="851"/>
    <cellStyle name="Обычный 6 4 3" xfId="328"/>
    <cellStyle name="Обычный 6 4 3 2" xfId="329"/>
    <cellStyle name="Обычный 6 4 3 2 2" xfId="1383"/>
    <cellStyle name="Обычный 6 4 3 2 3" xfId="861"/>
    <cellStyle name="Обычный 6 4 3 3" xfId="330"/>
    <cellStyle name="Обычный 6 4 3 3 2" xfId="1384"/>
    <cellStyle name="Обычный 6 4 3 3 3" xfId="862"/>
    <cellStyle name="Обычный 6 4 3 4" xfId="1382"/>
    <cellStyle name="Обычный 6 4 3 5" xfId="860"/>
    <cellStyle name="Обычный 6 4 4" xfId="331"/>
    <cellStyle name="Обычный 6 4 4 2" xfId="332"/>
    <cellStyle name="Обычный 6 4 4 2 2" xfId="1386"/>
    <cellStyle name="Обычный 6 4 4 2 3" xfId="864"/>
    <cellStyle name="Обычный 6 4 4 3" xfId="333"/>
    <cellStyle name="Обычный 6 4 4 3 2" xfId="1387"/>
    <cellStyle name="Обычный 6 4 4 3 3" xfId="865"/>
    <cellStyle name="Обычный 6 4 4 4" xfId="1385"/>
    <cellStyle name="Обычный 6 4 4 5" xfId="863"/>
    <cellStyle name="Обычный 6 4 5" xfId="334"/>
    <cellStyle name="Обычный 6 4 5 2" xfId="1388"/>
    <cellStyle name="Обычный 6 4 5 3" xfId="866"/>
    <cellStyle name="Обычный 6 4 6" xfId="335"/>
    <cellStyle name="Обычный 6 4 6 2" xfId="1389"/>
    <cellStyle name="Обычный 6 4 6 3" xfId="867"/>
    <cellStyle name="Обычный 6 4 7" xfId="1372"/>
    <cellStyle name="Обычный 6 4 8" xfId="850"/>
    <cellStyle name="Обычный 6 5" xfId="336"/>
    <cellStyle name="Обычный 6 5 2" xfId="337"/>
    <cellStyle name="Обычный 6 5 2 2" xfId="338"/>
    <cellStyle name="Обычный 6 5 2 2 2" xfId="1392"/>
    <cellStyle name="Обычный 6 5 2 2 3" xfId="870"/>
    <cellStyle name="Обычный 6 5 2 3" xfId="339"/>
    <cellStyle name="Обычный 6 5 2 3 2" xfId="1393"/>
    <cellStyle name="Обычный 6 5 2 3 3" xfId="871"/>
    <cellStyle name="Обычный 6 5 2 4" xfId="1391"/>
    <cellStyle name="Обычный 6 5 2 5" xfId="869"/>
    <cellStyle name="Обычный 6 5 3" xfId="340"/>
    <cellStyle name="Обычный 6 5 3 2" xfId="341"/>
    <cellStyle name="Обычный 6 5 3 2 2" xfId="1395"/>
    <cellStyle name="Обычный 6 5 3 2 3" xfId="873"/>
    <cellStyle name="Обычный 6 5 3 3" xfId="342"/>
    <cellStyle name="Обычный 6 5 3 3 2" xfId="1396"/>
    <cellStyle name="Обычный 6 5 3 3 3" xfId="874"/>
    <cellStyle name="Обычный 6 5 3 4" xfId="1394"/>
    <cellStyle name="Обычный 6 5 3 5" xfId="872"/>
    <cellStyle name="Обычный 6 5 4" xfId="343"/>
    <cellStyle name="Обычный 6 5 4 2" xfId="1397"/>
    <cellStyle name="Обычный 6 5 4 3" xfId="875"/>
    <cellStyle name="Обычный 6 5 5" xfId="344"/>
    <cellStyle name="Обычный 6 5 5 2" xfId="1398"/>
    <cellStyle name="Обычный 6 5 5 3" xfId="876"/>
    <cellStyle name="Обычный 6 5 6" xfId="1390"/>
    <cellStyle name="Обычный 6 5 7" xfId="868"/>
    <cellStyle name="Обычный 6 6" xfId="345"/>
    <cellStyle name="Обычный 6 6 2" xfId="346"/>
    <cellStyle name="Обычный 6 6 2 2" xfId="1400"/>
    <cellStyle name="Обычный 6 6 2 3" xfId="878"/>
    <cellStyle name="Обычный 6 6 3" xfId="347"/>
    <cellStyle name="Обычный 6 6 3 2" xfId="1401"/>
    <cellStyle name="Обычный 6 6 3 3" xfId="879"/>
    <cellStyle name="Обычный 6 6 4" xfId="1399"/>
    <cellStyle name="Обычный 6 6 5" xfId="877"/>
    <cellStyle name="Обычный 6 7" xfId="348"/>
    <cellStyle name="Обычный 6 7 2" xfId="349"/>
    <cellStyle name="Обычный 6 7 2 2" xfId="1403"/>
    <cellStyle name="Обычный 6 7 2 3" xfId="881"/>
    <cellStyle name="Обычный 6 7 3" xfId="350"/>
    <cellStyle name="Обычный 6 7 3 2" xfId="1404"/>
    <cellStyle name="Обычный 6 7 3 3" xfId="882"/>
    <cellStyle name="Обычный 6 7 4" xfId="1402"/>
    <cellStyle name="Обычный 6 7 5" xfId="880"/>
    <cellStyle name="Обычный 6 8" xfId="351"/>
    <cellStyle name="Обычный 6 8 2" xfId="352"/>
    <cellStyle name="Обычный 6 8 2 2" xfId="1406"/>
    <cellStyle name="Обычный 6 8 2 3" xfId="884"/>
    <cellStyle name="Обычный 6 8 3" xfId="353"/>
    <cellStyle name="Обычный 6 8 3 2" xfId="1407"/>
    <cellStyle name="Обычный 6 8 3 3" xfId="885"/>
    <cellStyle name="Обычный 6 8 4" xfId="1405"/>
    <cellStyle name="Обычный 6 8 5" xfId="883"/>
    <cellStyle name="Обычный 6 9" xfId="354"/>
    <cellStyle name="Обычный 6 9 2" xfId="1408"/>
    <cellStyle name="Обычный 6 9 3" xfId="886"/>
    <cellStyle name="Обычный 7" xfId="3"/>
    <cellStyle name="Обычный 7 2" xfId="355"/>
    <cellStyle name="Обычный 7 2 10" xfId="356"/>
    <cellStyle name="Обычный 7 2 10 2" xfId="1410"/>
    <cellStyle name="Обычный 7 2 10 3" xfId="888"/>
    <cellStyle name="Обычный 7 2 11" xfId="1409"/>
    <cellStyle name="Обычный 7 2 12" xfId="887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2 2" xfId="1414"/>
    <cellStyle name="Обычный 7 2 2 2 2 2 3" xfId="892"/>
    <cellStyle name="Обычный 7 2 2 2 2 3" xfId="361"/>
    <cellStyle name="Обычный 7 2 2 2 2 3 2" xfId="1415"/>
    <cellStyle name="Обычный 7 2 2 2 2 3 3" xfId="893"/>
    <cellStyle name="Обычный 7 2 2 2 2 4" xfId="1413"/>
    <cellStyle name="Обычный 7 2 2 2 2 5" xfId="891"/>
    <cellStyle name="Обычный 7 2 2 2 3" xfId="362"/>
    <cellStyle name="Обычный 7 2 2 2 3 2" xfId="363"/>
    <cellStyle name="Обычный 7 2 2 2 3 2 2" xfId="1417"/>
    <cellStyle name="Обычный 7 2 2 2 3 2 3" xfId="895"/>
    <cellStyle name="Обычный 7 2 2 2 3 3" xfId="364"/>
    <cellStyle name="Обычный 7 2 2 2 3 3 2" xfId="1418"/>
    <cellStyle name="Обычный 7 2 2 2 3 3 3" xfId="896"/>
    <cellStyle name="Обычный 7 2 2 2 3 4" xfId="1416"/>
    <cellStyle name="Обычный 7 2 2 2 3 5" xfId="894"/>
    <cellStyle name="Обычный 7 2 2 2 4" xfId="365"/>
    <cellStyle name="Обычный 7 2 2 2 4 2" xfId="1419"/>
    <cellStyle name="Обычный 7 2 2 2 4 3" xfId="897"/>
    <cellStyle name="Обычный 7 2 2 2 5" xfId="366"/>
    <cellStyle name="Обычный 7 2 2 2 5 2" xfId="1420"/>
    <cellStyle name="Обычный 7 2 2 2 5 3" xfId="898"/>
    <cellStyle name="Обычный 7 2 2 2 6" xfId="1412"/>
    <cellStyle name="Обычный 7 2 2 2 7" xfId="890"/>
    <cellStyle name="Обычный 7 2 2 3" xfId="367"/>
    <cellStyle name="Обычный 7 2 2 3 2" xfId="368"/>
    <cellStyle name="Обычный 7 2 2 3 2 2" xfId="1422"/>
    <cellStyle name="Обычный 7 2 2 3 2 3" xfId="900"/>
    <cellStyle name="Обычный 7 2 2 3 3" xfId="369"/>
    <cellStyle name="Обычный 7 2 2 3 3 2" xfId="1423"/>
    <cellStyle name="Обычный 7 2 2 3 3 3" xfId="901"/>
    <cellStyle name="Обычный 7 2 2 3 4" xfId="1421"/>
    <cellStyle name="Обычный 7 2 2 3 5" xfId="899"/>
    <cellStyle name="Обычный 7 2 2 4" xfId="370"/>
    <cellStyle name="Обычный 7 2 2 4 2" xfId="371"/>
    <cellStyle name="Обычный 7 2 2 4 2 2" xfId="1425"/>
    <cellStyle name="Обычный 7 2 2 4 2 3" xfId="903"/>
    <cellStyle name="Обычный 7 2 2 4 3" xfId="372"/>
    <cellStyle name="Обычный 7 2 2 4 3 2" xfId="1426"/>
    <cellStyle name="Обычный 7 2 2 4 3 3" xfId="904"/>
    <cellStyle name="Обычный 7 2 2 4 4" xfId="1424"/>
    <cellStyle name="Обычный 7 2 2 4 5" xfId="902"/>
    <cellStyle name="Обычный 7 2 2 5" xfId="373"/>
    <cellStyle name="Обычный 7 2 2 5 2" xfId="1427"/>
    <cellStyle name="Обычный 7 2 2 5 3" xfId="905"/>
    <cellStyle name="Обычный 7 2 2 6" xfId="374"/>
    <cellStyle name="Обычный 7 2 2 6 2" xfId="1428"/>
    <cellStyle name="Обычный 7 2 2 6 3" xfId="906"/>
    <cellStyle name="Обычный 7 2 2 7" xfId="1411"/>
    <cellStyle name="Обычный 7 2 2 8" xfId="889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2 2" xfId="1432"/>
    <cellStyle name="Обычный 7 2 3 2 2 2 3" xfId="910"/>
    <cellStyle name="Обычный 7 2 3 2 2 3" xfId="379"/>
    <cellStyle name="Обычный 7 2 3 2 2 3 2" xfId="1433"/>
    <cellStyle name="Обычный 7 2 3 2 2 3 3" xfId="911"/>
    <cellStyle name="Обычный 7 2 3 2 2 4" xfId="1431"/>
    <cellStyle name="Обычный 7 2 3 2 2 5" xfId="909"/>
    <cellStyle name="Обычный 7 2 3 2 3" xfId="380"/>
    <cellStyle name="Обычный 7 2 3 2 3 2" xfId="381"/>
    <cellStyle name="Обычный 7 2 3 2 3 2 2" xfId="1435"/>
    <cellStyle name="Обычный 7 2 3 2 3 2 3" xfId="913"/>
    <cellStyle name="Обычный 7 2 3 2 3 3" xfId="382"/>
    <cellStyle name="Обычный 7 2 3 2 3 3 2" xfId="1436"/>
    <cellStyle name="Обычный 7 2 3 2 3 3 3" xfId="914"/>
    <cellStyle name="Обычный 7 2 3 2 3 4" xfId="1434"/>
    <cellStyle name="Обычный 7 2 3 2 3 5" xfId="912"/>
    <cellStyle name="Обычный 7 2 3 2 4" xfId="383"/>
    <cellStyle name="Обычный 7 2 3 2 4 2" xfId="1437"/>
    <cellStyle name="Обычный 7 2 3 2 4 3" xfId="915"/>
    <cellStyle name="Обычный 7 2 3 2 5" xfId="384"/>
    <cellStyle name="Обычный 7 2 3 2 5 2" xfId="1438"/>
    <cellStyle name="Обычный 7 2 3 2 5 3" xfId="916"/>
    <cellStyle name="Обычный 7 2 3 2 6" xfId="1430"/>
    <cellStyle name="Обычный 7 2 3 2 7" xfId="908"/>
    <cellStyle name="Обычный 7 2 3 3" xfId="385"/>
    <cellStyle name="Обычный 7 2 3 3 2" xfId="386"/>
    <cellStyle name="Обычный 7 2 3 3 2 2" xfId="1440"/>
    <cellStyle name="Обычный 7 2 3 3 2 3" xfId="918"/>
    <cellStyle name="Обычный 7 2 3 3 3" xfId="387"/>
    <cellStyle name="Обычный 7 2 3 3 3 2" xfId="1441"/>
    <cellStyle name="Обычный 7 2 3 3 3 3" xfId="919"/>
    <cellStyle name="Обычный 7 2 3 3 4" xfId="1439"/>
    <cellStyle name="Обычный 7 2 3 3 5" xfId="917"/>
    <cellStyle name="Обычный 7 2 3 4" xfId="388"/>
    <cellStyle name="Обычный 7 2 3 4 2" xfId="389"/>
    <cellStyle name="Обычный 7 2 3 4 2 2" xfId="1443"/>
    <cellStyle name="Обычный 7 2 3 4 2 3" xfId="921"/>
    <cellStyle name="Обычный 7 2 3 4 3" xfId="390"/>
    <cellStyle name="Обычный 7 2 3 4 3 2" xfId="1444"/>
    <cellStyle name="Обычный 7 2 3 4 3 3" xfId="922"/>
    <cellStyle name="Обычный 7 2 3 4 4" xfId="1442"/>
    <cellStyle name="Обычный 7 2 3 4 5" xfId="920"/>
    <cellStyle name="Обычный 7 2 3 5" xfId="391"/>
    <cellStyle name="Обычный 7 2 3 5 2" xfId="1445"/>
    <cellStyle name="Обычный 7 2 3 5 3" xfId="923"/>
    <cellStyle name="Обычный 7 2 3 6" xfId="392"/>
    <cellStyle name="Обычный 7 2 3 6 2" xfId="1446"/>
    <cellStyle name="Обычный 7 2 3 6 3" xfId="924"/>
    <cellStyle name="Обычный 7 2 3 7" xfId="1429"/>
    <cellStyle name="Обычный 7 2 3 8" xfId="907"/>
    <cellStyle name="Обычный 7 2 4" xfId="393"/>
    <cellStyle name="Обычный 7 2 4 2" xfId="394"/>
    <cellStyle name="Обычный 7 2 4 2 2" xfId="395"/>
    <cellStyle name="Обычный 7 2 4 2 2 2" xfId="1449"/>
    <cellStyle name="Обычный 7 2 4 2 2 3" xfId="927"/>
    <cellStyle name="Обычный 7 2 4 2 3" xfId="396"/>
    <cellStyle name="Обычный 7 2 4 2 3 2" xfId="1450"/>
    <cellStyle name="Обычный 7 2 4 2 3 3" xfId="928"/>
    <cellStyle name="Обычный 7 2 4 2 4" xfId="1448"/>
    <cellStyle name="Обычный 7 2 4 2 5" xfId="926"/>
    <cellStyle name="Обычный 7 2 4 3" xfId="397"/>
    <cellStyle name="Обычный 7 2 4 3 2" xfId="398"/>
    <cellStyle name="Обычный 7 2 4 3 2 2" xfId="1452"/>
    <cellStyle name="Обычный 7 2 4 3 2 3" xfId="930"/>
    <cellStyle name="Обычный 7 2 4 3 3" xfId="399"/>
    <cellStyle name="Обычный 7 2 4 3 3 2" xfId="1453"/>
    <cellStyle name="Обычный 7 2 4 3 3 3" xfId="931"/>
    <cellStyle name="Обычный 7 2 4 3 4" xfId="1451"/>
    <cellStyle name="Обычный 7 2 4 3 5" xfId="929"/>
    <cellStyle name="Обычный 7 2 4 4" xfId="400"/>
    <cellStyle name="Обычный 7 2 4 4 2" xfId="1454"/>
    <cellStyle name="Обычный 7 2 4 4 3" xfId="932"/>
    <cellStyle name="Обычный 7 2 4 5" xfId="401"/>
    <cellStyle name="Обычный 7 2 4 5 2" xfId="1455"/>
    <cellStyle name="Обычный 7 2 4 5 3" xfId="933"/>
    <cellStyle name="Обычный 7 2 4 6" xfId="1447"/>
    <cellStyle name="Обычный 7 2 4 7" xfId="925"/>
    <cellStyle name="Обычный 7 2 5" xfId="402"/>
    <cellStyle name="Обычный 7 2 5 2" xfId="403"/>
    <cellStyle name="Обычный 7 2 5 2 2" xfId="1457"/>
    <cellStyle name="Обычный 7 2 5 2 3" xfId="935"/>
    <cellStyle name="Обычный 7 2 5 3" xfId="404"/>
    <cellStyle name="Обычный 7 2 5 3 2" xfId="1458"/>
    <cellStyle name="Обычный 7 2 5 3 3" xfId="936"/>
    <cellStyle name="Обычный 7 2 5 4" xfId="1456"/>
    <cellStyle name="Обычный 7 2 5 5" xfId="934"/>
    <cellStyle name="Обычный 7 2 6" xfId="405"/>
    <cellStyle name="Обычный 7 2 6 2" xfId="406"/>
    <cellStyle name="Обычный 7 2 6 2 2" xfId="1460"/>
    <cellStyle name="Обычный 7 2 6 2 3" xfId="938"/>
    <cellStyle name="Обычный 7 2 6 3" xfId="407"/>
    <cellStyle name="Обычный 7 2 6 3 2" xfId="1461"/>
    <cellStyle name="Обычный 7 2 6 3 3" xfId="939"/>
    <cellStyle name="Обычный 7 2 6 4" xfId="1459"/>
    <cellStyle name="Обычный 7 2 6 5" xfId="937"/>
    <cellStyle name="Обычный 7 2 7" xfId="408"/>
    <cellStyle name="Обычный 7 2 7 2" xfId="409"/>
    <cellStyle name="Обычный 7 2 7 2 2" xfId="1463"/>
    <cellStyle name="Обычный 7 2 7 2 3" xfId="941"/>
    <cellStyle name="Обычный 7 2 7 3" xfId="410"/>
    <cellStyle name="Обычный 7 2 7 3 2" xfId="1464"/>
    <cellStyle name="Обычный 7 2 7 3 3" xfId="942"/>
    <cellStyle name="Обычный 7 2 7 4" xfId="1462"/>
    <cellStyle name="Обычный 7 2 7 5" xfId="940"/>
    <cellStyle name="Обычный 7 2 8" xfId="411"/>
    <cellStyle name="Обычный 7 2 8 2" xfId="1465"/>
    <cellStyle name="Обычный 7 2 8 3" xfId="943"/>
    <cellStyle name="Обычный 7 2 9" xfId="412"/>
    <cellStyle name="Обычный 7 2 9 2" xfId="1466"/>
    <cellStyle name="Обычный 7 2 9 3" xfId="944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2 2" xfId="1471"/>
    <cellStyle name="Обычный 9 2 2 2 2 3" xfId="949"/>
    <cellStyle name="Обычный 9 2 2 2 3" xfId="419"/>
    <cellStyle name="Обычный 9 2 2 2 3 2" xfId="1472"/>
    <cellStyle name="Обычный 9 2 2 2 3 3" xfId="950"/>
    <cellStyle name="Обычный 9 2 2 2 4" xfId="1470"/>
    <cellStyle name="Обычный 9 2 2 2 5" xfId="948"/>
    <cellStyle name="Обычный 9 2 2 3" xfId="420"/>
    <cellStyle name="Обычный 9 2 2 3 2" xfId="421"/>
    <cellStyle name="Обычный 9 2 2 3 2 2" xfId="1474"/>
    <cellStyle name="Обычный 9 2 2 3 2 3" xfId="952"/>
    <cellStyle name="Обычный 9 2 2 3 3" xfId="422"/>
    <cellStyle name="Обычный 9 2 2 3 3 2" xfId="1475"/>
    <cellStyle name="Обычный 9 2 2 3 3 3" xfId="953"/>
    <cellStyle name="Обычный 9 2 2 3 4" xfId="1473"/>
    <cellStyle name="Обычный 9 2 2 3 5" xfId="951"/>
    <cellStyle name="Обычный 9 2 2 4" xfId="423"/>
    <cellStyle name="Обычный 9 2 2 4 2" xfId="424"/>
    <cellStyle name="Обычный 9 2 2 4 2 2" xfId="1477"/>
    <cellStyle name="Обычный 9 2 2 4 2 3" xfId="955"/>
    <cellStyle name="Обычный 9 2 2 4 3" xfId="425"/>
    <cellStyle name="Обычный 9 2 2 4 3 2" xfId="1478"/>
    <cellStyle name="Обычный 9 2 2 4 3 3" xfId="956"/>
    <cellStyle name="Обычный 9 2 2 4 4" xfId="1476"/>
    <cellStyle name="Обычный 9 2 2 4 5" xfId="954"/>
    <cellStyle name="Обычный 9 2 2 5" xfId="426"/>
    <cellStyle name="Обычный 9 2 2 5 2" xfId="1479"/>
    <cellStyle name="Обычный 9 2 2 5 3" xfId="957"/>
    <cellStyle name="Обычный 9 2 2 6" xfId="427"/>
    <cellStyle name="Обычный 9 2 2 6 2" xfId="1480"/>
    <cellStyle name="Обычный 9 2 2 6 3" xfId="958"/>
    <cellStyle name="Обычный 9 2 2 7" xfId="1469"/>
    <cellStyle name="Обычный 9 2 2 8" xfId="947"/>
    <cellStyle name="Обычный 9 2 3" xfId="428"/>
    <cellStyle name="Обычный 9 2 3 2" xfId="429"/>
    <cellStyle name="Обычный 9 2 3 2 2" xfId="1482"/>
    <cellStyle name="Обычный 9 2 3 2 3" xfId="960"/>
    <cellStyle name="Обычный 9 2 3 3" xfId="430"/>
    <cellStyle name="Обычный 9 2 3 3 2" xfId="1483"/>
    <cellStyle name="Обычный 9 2 3 3 3" xfId="961"/>
    <cellStyle name="Обычный 9 2 3 4" xfId="1481"/>
    <cellStyle name="Обычный 9 2 3 5" xfId="959"/>
    <cellStyle name="Обычный 9 2 4" xfId="431"/>
    <cellStyle name="Обычный 9 2 4 2" xfId="432"/>
    <cellStyle name="Обычный 9 2 4 2 2" xfId="1485"/>
    <cellStyle name="Обычный 9 2 4 2 3" xfId="963"/>
    <cellStyle name="Обычный 9 2 4 3" xfId="433"/>
    <cellStyle name="Обычный 9 2 4 3 2" xfId="1486"/>
    <cellStyle name="Обычный 9 2 4 3 3" xfId="964"/>
    <cellStyle name="Обычный 9 2 4 4" xfId="1484"/>
    <cellStyle name="Обычный 9 2 4 5" xfId="962"/>
    <cellStyle name="Обычный 9 2 5" xfId="434"/>
    <cellStyle name="Обычный 9 2 5 2" xfId="1487"/>
    <cellStyle name="Обычный 9 2 5 3" xfId="965"/>
    <cellStyle name="Обычный 9 2 6" xfId="435"/>
    <cellStyle name="Обычный 9 2 6 2" xfId="1488"/>
    <cellStyle name="Обычный 9 2 6 3" xfId="966"/>
    <cellStyle name="Обычный 9 2 7" xfId="1468"/>
    <cellStyle name="Обычный 9 2 8" xfId="946"/>
    <cellStyle name="Обычный 9 3" xfId="436"/>
    <cellStyle name="Обычный 9 3 2" xfId="437"/>
    <cellStyle name="Обычный 9 3 2 2" xfId="438"/>
    <cellStyle name="Обычный 9 3 2 2 2" xfId="1491"/>
    <cellStyle name="Обычный 9 3 2 2 3" xfId="969"/>
    <cellStyle name="Обычный 9 3 2 3" xfId="439"/>
    <cellStyle name="Обычный 9 3 2 3 2" xfId="1492"/>
    <cellStyle name="Обычный 9 3 2 3 3" xfId="970"/>
    <cellStyle name="Обычный 9 3 2 4" xfId="1490"/>
    <cellStyle name="Обычный 9 3 2 5" xfId="968"/>
    <cellStyle name="Обычный 9 3 3" xfId="440"/>
    <cellStyle name="Обычный 9 3 3 2" xfId="441"/>
    <cellStyle name="Обычный 9 3 3 2 2" xfId="1494"/>
    <cellStyle name="Обычный 9 3 3 2 3" xfId="972"/>
    <cellStyle name="Обычный 9 3 3 3" xfId="442"/>
    <cellStyle name="Обычный 9 3 3 3 2" xfId="1495"/>
    <cellStyle name="Обычный 9 3 3 3 3" xfId="973"/>
    <cellStyle name="Обычный 9 3 3 4" xfId="1493"/>
    <cellStyle name="Обычный 9 3 3 5" xfId="971"/>
    <cellStyle name="Обычный 9 3 4" xfId="443"/>
    <cellStyle name="Обычный 9 3 4 2" xfId="444"/>
    <cellStyle name="Обычный 9 3 4 2 2" xfId="1497"/>
    <cellStyle name="Обычный 9 3 4 2 3" xfId="975"/>
    <cellStyle name="Обычный 9 3 4 3" xfId="445"/>
    <cellStyle name="Обычный 9 3 4 3 2" xfId="1498"/>
    <cellStyle name="Обычный 9 3 4 3 3" xfId="976"/>
    <cellStyle name="Обычный 9 3 4 4" xfId="1496"/>
    <cellStyle name="Обычный 9 3 4 5" xfId="974"/>
    <cellStyle name="Обычный 9 3 5" xfId="446"/>
    <cellStyle name="Обычный 9 3 5 2" xfId="1499"/>
    <cellStyle name="Обычный 9 3 5 3" xfId="977"/>
    <cellStyle name="Обычный 9 3 6" xfId="447"/>
    <cellStyle name="Обычный 9 3 6 2" xfId="1500"/>
    <cellStyle name="Обычный 9 3 6 3" xfId="978"/>
    <cellStyle name="Обычный 9 3 7" xfId="1489"/>
    <cellStyle name="Обычный 9 3 8" xfId="967"/>
    <cellStyle name="Обычный 9 4" xfId="448"/>
    <cellStyle name="Обычный 9 4 2" xfId="449"/>
    <cellStyle name="Обычный 9 4 2 2" xfId="1502"/>
    <cellStyle name="Обычный 9 4 2 3" xfId="980"/>
    <cellStyle name="Обычный 9 4 3" xfId="450"/>
    <cellStyle name="Обычный 9 4 3 2" xfId="1503"/>
    <cellStyle name="Обычный 9 4 3 3" xfId="981"/>
    <cellStyle name="Обычный 9 4 4" xfId="1501"/>
    <cellStyle name="Обычный 9 4 5" xfId="979"/>
    <cellStyle name="Обычный 9 5" xfId="451"/>
    <cellStyle name="Обычный 9 5 2" xfId="452"/>
    <cellStyle name="Обычный 9 5 2 2" xfId="1505"/>
    <cellStyle name="Обычный 9 5 2 3" xfId="983"/>
    <cellStyle name="Обычный 9 5 3" xfId="453"/>
    <cellStyle name="Обычный 9 5 3 2" xfId="1506"/>
    <cellStyle name="Обычный 9 5 3 3" xfId="984"/>
    <cellStyle name="Обычный 9 5 4" xfId="1504"/>
    <cellStyle name="Обычный 9 5 5" xfId="982"/>
    <cellStyle name="Обычный 9 6" xfId="454"/>
    <cellStyle name="Обычный 9 6 2" xfId="1507"/>
    <cellStyle name="Обычный 9 6 3" xfId="985"/>
    <cellStyle name="Обычный 9 7" xfId="455"/>
    <cellStyle name="Обычный 9 7 2" xfId="1508"/>
    <cellStyle name="Обычный 9 7 3" xfId="986"/>
    <cellStyle name="Обычный 9 8" xfId="1467"/>
    <cellStyle name="Обычный 9 9" xfId="945"/>
    <cellStyle name="Обычный_Форматы по компаниям_last" xfId="4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10 2" xfId="1510"/>
    <cellStyle name="Финансовый 2 10 3" xfId="988"/>
    <cellStyle name="Финансовый 2 11" xfId="1509"/>
    <cellStyle name="Финансовый 2 12" xfId="987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1514"/>
    <cellStyle name="Финансовый 2 2 2 2 3 3" xfId="992"/>
    <cellStyle name="Финансовый 2 2 2 2 4" xfId="471"/>
    <cellStyle name="Финансовый 2 2 2 2 4 2" xfId="1515"/>
    <cellStyle name="Финансовый 2 2 2 2 4 3" xfId="993"/>
    <cellStyle name="Финансовый 2 2 2 2 5" xfId="1513"/>
    <cellStyle name="Финансовый 2 2 2 2 6" xfId="991"/>
    <cellStyle name="Финансовый 2 2 2 3" xfId="472"/>
    <cellStyle name="Финансовый 2 2 2 3 2" xfId="473"/>
    <cellStyle name="Финансовый 2 2 2 3 2 2" xfId="1517"/>
    <cellStyle name="Финансовый 2 2 2 3 2 3" xfId="995"/>
    <cellStyle name="Финансовый 2 2 2 3 3" xfId="474"/>
    <cellStyle name="Финансовый 2 2 2 3 3 2" xfId="1518"/>
    <cellStyle name="Финансовый 2 2 2 3 3 3" xfId="996"/>
    <cellStyle name="Финансовый 2 2 2 3 4" xfId="1516"/>
    <cellStyle name="Финансовый 2 2 2 3 5" xfId="994"/>
    <cellStyle name="Финансовый 2 2 2 4" xfId="475"/>
    <cellStyle name="Финансовый 2 2 2 4 2" xfId="1519"/>
    <cellStyle name="Финансовый 2 2 2 4 3" xfId="997"/>
    <cellStyle name="Финансовый 2 2 2 5" xfId="476"/>
    <cellStyle name="Финансовый 2 2 2 5 2" xfId="1520"/>
    <cellStyle name="Финансовый 2 2 2 5 3" xfId="998"/>
    <cellStyle name="Финансовый 2 2 2 6" xfId="1512"/>
    <cellStyle name="Финансовый 2 2 2 7" xfId="990"/>
    <cellStyle name="Финансовый 2 2 3" xfId="477"/>
    <cellStyle name="Финансовый 2 2 3 2" xfId="478"/>
    <cellStyle name="Финансовый 2 2 3 2 2" xfId="1522"/>
    <cellStyle name="Финансовый 2 2 3 2 3" xfId="1000"/>
    <cellStyle name="Финансовый 2 2 3 3" xfId="479"/>
    <cellStyle name="Финансовый 2 2 3 3 2" xfId="1523"/>
    <cellStyle name="Финансовый 2 2 3 3 3" xfId="1001"/>
    <cellStyle name="Финансовый 2 2 3 4" xfId="1521"/>
    <cellStyle name="Финансовый 2 2 3 5" xfId="999"/>
    <cellStyle name="Финансовый 2 2 4" xfId="480"/>
    <cellStyle name="Финансовый 2 2 4 2" xfId="481"/>
    <cellStyle name="Финансовый 2 2 4 2 2" xfId="1525"/>
    <cellStyle name="Финансовый 2 2 4 2 3" xfId="1003"/>
    <cellStyle name="Финансовый 2 2 4 3" xfId="482"/>
    <cellStyle name="Финансовый 2 2 4 3 2" xfId="1526"/>
    <cellStyle name="Финансовый 2 2 4 3 3" xfId="1004"/>
    <cellStyle name="Финансовый 2 2 4 4" xfId="1524"/>
    <cellStyle name="Финансовый 2 2 4 5" xfId="1002"/>
    <cellStyle name="Финансовый 2 2 5" xfId="483"/>
    <cellStyle name="Финансовый 2 2 5 2" xfId="1527"/>
    <cellStyle name="Финансовый 2 2 5 3" xfId="1005"/>
    <cellStyle name="Финансовый 2 2 6" xfId="484"/>
    <cellStyle name="Финансовый 2 2 6 2" xfId="1528"/>
    <cellStyle name="Финансовый 2 2 6 3" xfId="1006"/>
    <cellStyle name="Финансовый 2 2 7" xfId="1511"/>
    <cellStyle name="Финансовый 2 2 8" xfId="989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532"/>
    <cellStyle name="Финансовый 2 3 2 2 2 3" xfId="1010"/>
    <cellStyle name="Финансовый 2 3 2 2 3" xfId="489"/>
    <cellStyle name="Финансовый 2 3 2 2 3 2" xfId="1533"/>
    <cellStyle name="Финансовый 2 3 2 2 3 3" xfId="1011"/>
    <cellStyle name="Финансовый 2 3 2 2 4" xfId="1531"/>
    <cellStyle name="Финансовый 2 3 2 2 5" xfId="1009"/>
    <cellStyle name="Финансовый 2 3 2 3" xfId="490"/>
    <cellStyle name="Финансовый 2 3 2 3 2" xfId="491"/>
    <cellStyle name="Финансовый 2 3 2 3 2 2" xfId="1535"/>
    <cellStyle name="Финансовый 2 3 2 3 2 3" xfId="1013"/>
    <cellStyle name="Финансовый 2 3 2 3 3" xfId="492"/>
    <cellStyle name="Финансовый 2 3 2 3 3 2" xfId="1536"/>
    <cellStyle name="Финансовый 2 3 2 3 3 3" xfId="1014"/>
    <cellStyle name="Финансовый 2 3 2 3 4" xfId="1534"/>
    <cellStyle name="Финансовый 2 3 2 3 5" xfId="1012"/>
    <cellStyle name="Финансовый 2 3 2 4" xfId="493"/>
    <cellStyle name="Финансовый 2 3 2 4 2" xfId="1537"/>
    <cellStyle name="Финансовый 2 3 2 4 3" xfId="1015"/>
    <cellStyle name="Финансовый 2 3 2 5" xfId="494"/>
    <cellStyle name="Финансовый 2 3 2 5 2" xfId="1538"/>
    <cellStyle name="Финансовый 2 3 2 5 3" xfId="1016"/>
    <cellStyle name="Финансовый 2 3 2 6" xfId="1530"/>
    <cellStyle name="Финансовый 2 3 2 7" xfId="1008"/>
    <cellStyle name="Финансовый 2 3 3" xfId="495"/>
    <cellStyle name="Финансовый 2 3 3 2" xfId="496"/>
    <cellStyle name="Финансовый 2 3 3 2 2" xfId="1540"/>
    <cellStyle name="Финансовый 2 3 3 2 3" xfId="1018"/>
    <cellStyle name="Финансовый 2 3 3 3" xfId="497"/>
    <cellStyle name="Финансовый 2 3 3 3 2" xfId="1541"/>
    <cellStyle name="Финансовый 2 3 3 3 3" xfId="1019"/>
    <cellStyle name="Финансовый 2 3 3 4" xfId="1539"/>
    <cellStyle name="Финансовый 2 3 3 5" xfId="1017"/>
    <cellStyle name="Финансовый 2 3 4" xfId="498"/>
    <cellStyle name="Финансовый 2 3 4 2" xfId="499"/>
    <cellStyle name="Финансовый 2 3 4 2 2" xfId="1543"/>
    <cellStyle name="Финансовый 2 3 4 2 3" xfId="1021"/>
    <cellStyle name="Финансовый 2 3 4 3" xfId="500"/>
    <cellStyle name="Финансовый 2 3 4 3 2" xfId="1544"/>
    <cellStyle name="Финансовый 2 3 4 3 3" xfId="1022"/>
    <cellStyle name="Финансовый 2 3 4 4" xfId="1542"/>
    <cellStyle name="Финансовый 2 3 4 5" xfId="1020"/>
    <cellStyle name="Финансовый 2 3 5" xfId="501"/>
    <cellStyle name="Финансовый 2 3 5 2" xfId="1545"/>
    <cellStyle name="Финансовый 2 3 5 3" xfId="1023"/>
    <cellStyle name="Финансовый 2 3 6" xfId="502"/>
    <cellStyle name="Финансовый 2 3 6 2" xfId="1546"/>
    <cellStyle name="Финансовый 2 3 6 3" xfId="1024"/>
    <cellStyle name="Финансовый 2 3 7" xfId="1529"/>
    <cellStyle name="Финансовый 2 3 8" xfId="1007"/>
    <cellStyle name="Финансовый 2 4" xfId="503"/>
    <cellStyle name="Финансовый 2 4 2" xfId="504"/>
    <cellStyle name="Финансовый 2 4 2 2" xfId="505"/>
    <cellStyle name="Финансовый 2 4 2 2 2" xfId="1549"/>
    <cellStyle name="Финансовый 2 4 2 2 3" xfId="1027"/>
    <cellStyle name="Финансовый 2 4 2 3" xfId="506"/>
    <cellStyle name="Финансовый 2 4 2 3 2" xfId="1550"/>
    <cellStyle name="Финансовый 2 4 2 3 3" xfId="1028"/>
    <cellStyle name="Финансовый 2 4 2 4" xfId="1548"/>
    <cellStyle name="Финансовый 2 4 2 5" xfId="1026"/>
    <cellStyle name="Финансовый 2 4 3" xfId="507"/>
    <cellStyle name="Финансовый 2 4 3 2" xfId="508"/>
    <cellStyle name="Финансовый 2 4 3 2 2" xfId="1552"/>
    <cellStyle name="Финансовый 2 4 3 2 3" xfId="1030"/>
    <cellStyle name="Финансовый 2 4 3 3" xfId="509"/>
    <cellStyle name="Финансовый 2 4 3 3 2" xfId="1553"/>
    <cellStyle name="Финансовый 2 4 3 3 3" xfId="1031"/>
    <cellStyle name="Финансовый 2 4 3 4" xfId="1551"/>
    <cellStyle name="Финансовый 2 4 3 5" xfId="1029"/>
    <cellStyle name="Финансовый 2 4 4" xfId="510"/>
    <cellStyle name="Финансовый 2 4 4 2" xfId="1554"/>
    <cellStyle name="Финансовый 2 4 4 3" xfId="1032"/>
    <cellStyle name="Финансовый 2 4 5" xfId="511"/>
    <cellStyle name="Финансовый 2 4 5 2" xfId="1555"/>
    <cellStyle name="Финансовый 2 4 5 3" xfId="1033"/>
    <cellStyle name="Финансовый 2 4 6" xfId="1547"/>
    <cellStyle name="Финансовый 2 4 7" xfId="1025"/>
    <cellStyle name="Финансовый 2 5" xfId="512"/>
    <cellStyle name="Финансовый 2 5 2" xfId="513"/>
    <cellStyle name="Финансовый 2 5 2 2" xfId="1557"/>
    <cellStyle name="Финансовый 2 5 2 3" xfId="1035"/>
    <cellStyle name="Финансовый 2 5 3" xfId="514"/>
    <cellStyle name="Финансовый 2 5 3 2" xfId="1558"/>
    <cellStyle name="Финансовый 2 5 3 3" xfId="1036"/>
    <cellStyle name="Финансовый 2 5 4" xfId="1556"/>
    <cellStyle name="Финансовый 2 5 5" xfId="1034"/>
    <cellStyle name="Финансовый 2 6" xfId="515"/>
    <cellStyle name="Финансовый 2 6 2" xfId="516"/>
    <cellStyle name="Финансовый 2 6 2 2" xfId="1560"/>
    <cellStyle name="Финансовый 2 6 2 3" xfId="1038"/>
    <cellStyle name="Финансовый 2 6 3" xfId="517"/>
    <cellStyle name="Финансовый 2 6 3 2" xfId="1561"/>
    <cellStyle name="Финансовый 2 6 3 3" xfId="1039"/>
    <cellStyle name="Финансовый 2 6 4" xfId="1559"/>
    <cellStyle name="Финансовый 2 6 5" xfId="1037"/>
    <cellStyle name="Финансовый 2 7" xfId="518"/>
    <cellStyle name="Финансовый 2 7 2" xfId="519"/>
    <cellStyle name="Финансовый 2 7 2 2" xfId="1563"/>
    <cellStyle name="Финансовый 2 7 2 3" xfId="1041"/>
    <cellStyle name="Финансовый 2 7 3" xfId="520"/>
    <cellStyle name="Финансовый 2 7 3 2" xfId="1564"/>
    <cellStyle name="Финансовый 2 7 3 3" xfId="1042"/>
    <cellStyle name="Финансовый 2 7 4" xfId="1562"/>
    <cellStyle name="Финансовый 2 7 5" xfId="1040"/>
    <cellStyle name="Финансовый 2 8" xfId="521"/>
    <cellStyle name="Финансовый 2 8 2" xfId="1565"/>
    <cellStyle name="Финансовый 2 8 3" xfId="1043"/>
    <cellStyle name="Финансовый 2 9" xfId="522"/>
    <cellStyle name="Финансовый 2 9 2" xfId="1566"/>
    <cellStyle name="Финансовый 2 9 3" xfId="1044"/>
    <cellStyle name="Финансовый 3" xfId="523"/>
    <cellStyle name="Финансовый 3 10" xfId="524"/>
    <cellStyle name="Финансовый 3 10 2" xfId="1568"/>
    <cellStyle name="Финансовый 3 10 3" xfId="1046"/>
    <cellStyle name="Финансовый 3 11" xfId="1567"/>
    <cellStyle name="Финансовый 3 12" xfId="1045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572"/>
    <cellStyle name="Финансовый 3 2 2 2 2 3" xfId="1050"/>
    <cellStyle name="Финансовый 3 2 2 2 3" xfId="529"/>
    <cellStyle name="Финансовый 3 2 2 2 3 2" xfId="1573"/>
    <cellStyle name="Финансовый 3 2 2 2 3 3" xfId="1051"/>
    <cellStyle name="Финансовый 3 2 2 2 4" xfId="1571"/>
    <cellStyle name="Финансовый 3 2 2 2 5" xfId="1049"/>
    <cellStyle name="Финансовый 3 2 2 3" xfId="530"/>
    <cellStyle name="Финансовый 3 2 2 3 2" xfId="531"/>
    <cellStyle name="Финансовый 3 2 2 3 2 2" xfId="1575"/>
    <cellStyle name="Финансовый 3 2 2 3 2 3" xfId="1053"/>
    <cellStyle name="Финансовый 3 2 2 3 3" xfId="532"/>
    <cellStyle name="Финансовый 3 2 2 3 3 2" xfId="1576"/>
    <cellStyle name="Финансовый 3 2 2 3 3 3" xfId="1054"/>
    <cellStyle name="Финансовый 3 2 2 3 4" xfId="1574"/>
    <cellStyle name="Финансовый 3 2 2 3 5" xfId="1052"/>
    <cellStyle name="Финансовый 3 2 2 4" xfId="533"/>
    <cellStyle name="Финансовый 3 2 2 4 2" xfId="1577"/>
    <cellStyle name="Финансовый 3 2 2 4 3" xfId="1055"/>
    <cellStyle name="Финансовый 3 2 2 5" xfId="534"/>
    <cellStyle name="Финансовый 3 2 2 5 2" xfId="1578"/>
    <cellStyle name="Финансовый 3 2 2 5 3" xfId="1056"/>
    <cellStyle name="Финансовый 3 2 2 6" xfId="1570"/>
    <cellStyle name="Финансовый 3 2 2 7" xfId="1048"/>
    <cellStyle name="Финансовый 3 2 3" xfId="535"/>
    <cellStyle name="Финансовый 3 2 3 2" xfId="536"/>
    <cellStyle name="Финансовый 3 2 3 2 2" xfId="1580"/>
    <cellStyle name="Финансовый 3 2 3 2 3" xfId="1058"/>
    <cellStyle name="Финансовый 3 2 3 3" xfId="537"/>
    <cellStyle name="Финансовый 3 2 3 3 2" xfId="1581"/>
    <cellStyle name="Финансовый 3 2 3 3 3" xfId="1059"/>
    <cellStyle name="Финансовый 3 2 3 4" xfId="1579"/>
    <cellStyle name="Финансовый 3 2 3 5" xfId="1057"/>
    <cellStyle name="Финансовый 3 2 4" xfId="538"/>
    <cellStyle name="Финансовый 3 2 4 2" xfId="539"/>
    <cellStyle name="Финансовый 3 2 4 2 2" xfId="1583"/>
    <cellStyle name="Финансовый 3 2 4 2 3" xfId="1061"/>
    <cellStyle name="Финансовый 3 2 4 3" xfId="540"/>
    <cellStyle name="Финансовый 3 2 4 3 2" xfId="1584"/>
    <cellStyle name="Финансовый 3 2 4 3 3" xfId="1062"/>
    <cellStyle name="Финансовый 3 2 4 4" xfId="1582"/>
    <cellStyle name="Финансовый 3 2 4 5" xfId="1060"/>
    <cellStyle name="Финансовый 3 2 5" xfId="541"/>
    <cellStyle name="Финансовый 3 2 5 2" xfId="1585"/>
    <cellStyle name="Финансовый 3 2 5 3" xfId="1063"/>
    <cellStyle name="Финансовый 3 2 6" xfId="542"/>
    <cellStyle name="Финансовый 3 2 6 2" xfId="1586"/>
    <cellStyle name="Финансовый 3 2 6 3" xfId="1064"/>
    <cellStyle name="Финансовый 3 2 7" xfId="1569"/>
    <cellStyle name="Финансовый 3 2 8" xfId="1047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590"/>
    <cellStyle name="Финансовый 3 3 2 2 2 3" xfId="1068"/>
    <cellStyle name="Финансовый 3 3 2 2 3" xfId="547"/>
    <cellStyle name="Финансовый 3 3 2 2 3 2" xfId="1591"/>
    <cellStyle name="Финансовый 3 3 2 2 3 3" xfId="1069"/>
    <cellStyle name="Финансовый 3 3 2 2 4" xfId="1589"/>
    <cellStyle name="Финансовый 3 3 2 2 5" xfId="1067"/>
    <cellStyle name="Финансовый 3 3 2 3" xfId="548"/>
    <cellStyle name="Финансовый 3 3 2 3 2" xfId="549"/>
    <cellStyle name="Финансовый 3 3 2 3 2 2" xfId="1593"/>
    <cellStyle name="Финансовый 3 3 2 3 2 3" xfId="1071"/>
    <cellStyle name="Финансовый 3 3 2 3 3" xfId="550"/>
    <cellStyle name="Финансовый 3 3 2 3 3 2" xfId="1594"/>
    <cellStyle name="Финансовый 3 3 2 3 3 3" xfId="1072"/>
    <cellStyle name="Финансовый 3 3 2 3 4" xfId="1592"/>
    <cellStyle name="Финансовый 3 3 2 3 5" xfId="1070"/>
    <cellStyle name="Финансовый 3 3 2 4" xfId="551"/>
    <cellStyle name="Финансовый 3 3 2 4 2" xfId="1595"/>
    <cellStyle name="Финансовый 3 3 2 4 3" xfId="1073"/>
    <cellStyle name="Финансовый 3 3 2 5" xfId="552"/>
    <cellStyle name="Финансовый 3 3 2 5 2" xfId="1596"/>
    <cellStyle name="Финансовый 3 3 2 5 3" xfId="1074"/>
    <cellStyle name="Финансовый 3 3 2 6" xfId="1588"/>
    <cellStyle name="Финансовый 3 3 2 7" xfId="1066"/>
    <cellStyle name="Финансовый 3 3 3" xfId="553"/>
    <cellStyle name="Финансовый 3 3 3 2" xfId="554"/>
    <cellStyle name="Финансовый 3 3 3 2 2" xfId="1598"/>
    <cellStyle name="Финансовый 3 3 3 2 3" xfId="1076"/>
    <cellStyle name="Финансовый 3 3 3 3" xfId="555"/>
    <cellStyle name="Финансовый 3 3 3 3 2" xfId="1599"/>
    <cellStyle name="Финансовый 3 3 3 3 3" xfId="1077"/>
    <cellStyle name="Финансовый 3 3 3 4" xfId="1597"/>
    <cellStyle name="Финансовый 3 3 3 5" xfId="1075"/>
    <cellStyle name="Финансовый 3 3 4" xfId="556"/>
    <cellStyle name="Финансовый 3 3 4 2" xfId="557"/>
    <cellStyle name="Финансовый 3 3 4 2 2" xfId="1601"/>
    <cellStyle name="Финансовый 3 3 4 2 3" xfId="1079"/>
    <cellStyle name="Финансовый 3 3 4 3" xfId="558"/>
    <cellStyle name="Финансовый 3 3 4 3 2" xfId="1602"/>
    <cellStyle name="Финансовый 3 3 4 3 3" xfId="1080"/>
    <cellStyle name="Финансовый 3 3 4 4" xfId="1600"/>
    <cellStyle name="Финансовый 3 3 4 5" xfId="1078"/>
    <cellStyle name="Финансовый 3 3 5" xfId="559"/>
    <cellStyle name="Финансовый 3 3 5 2" xfId="1603"/>
    <cellStyle name="Финансовый 3 3 5 3" xfId="1081"/>
    <cellStyle name="Финансовый 3 3 6" xfId="560"/>
    <cellStyle name="Финансовый 3 3 6 2" xfId="1604"/>
    <cellStyle name="Финансовый 3 3 6 3" xfId="1082"/>
    <cellStyle name="Финансовый 3 3 7" xfId="1587"/>
    <cellStyle name="Финансовый 3 3 8" xfId="1065"/>
    <cellStyle name="Финансовый 3 4" xfId="561"/>
    <cellStyle name="Финансовый 3 4 2" xfId="562"/>
    <cellStyle name="Финансовый 3 4 2 2" xfId="563"/>
    <cellStyle name="Финансовый 3 4 2 2 2" xfId="1607"/>
    <cellStyle name="Финансовый 3 4 2 2 3" xfId="1085"/>
    <cellStyle name="Финансовый 3 4 2 3" xfId="564"/>
    <cellStyle name="Финансовый 3 4 2 3 2" xfId="1608"/>
    <cellStyle name="Финансовый 3 4 2 3 3" xfId="1086"/>
    <cellStyle name="Финансовый 3 4 2 4" xfId="1606"/>
    <cellStyle name="Финансовый 3 4 2 5" xfId="1084"/>
    <cellStyle name="Финансовый 3 4 3" xfId="565"/>
    <cellStyle name="Финансовый 3 4 3 2" xfId="566"/>
    <cellStyle name="Финансовый 3 4 3 2 2" xfId="1610"/>
    <cellStyle name="Финансовый 3 4 3 2 3" xfId="1088"/>
    <cellStyle name="Финансовый 3 4 3 3" xfId="567"/>
    <cellStyle name="Финансовый 3 4 3 3 2" xfId="1611"/>
    <cellStyle name="Финансовый 3 4 3 3 3" xfId="1089"/>
    <cellStyle name="Финансовый 3 4 3 4" xfId="1609"/>
    <cellStyle name="Финансовый 3 4 3 5" xfId="1087"/>
    <cellStyle name="Финансовый 3 4 4" xfId="568"/>
    <cellStyle name="Финансовый 3 4 4 2" xfId="1612"/>
    <cellStyle name="Финансовый 3 4 4 3" xfId="1090"/>
    <cellStyle name="Финансовый 3 4 5" xfId="569"/>
    <cellStyle name="Финансовый 3 4 5 2" xfId="1613"/>
    <cellStyle name="Финансовый 3 4 5 3" xfId="1091"/>
    <cellStyle name="Финансовый 3 4 6" xfId="1605"/>
    <cellStyle name="Финансовый 3 4 7" xfId="1083"/>
    <cellStyle name="Финансовый 3 5" xfId="570"/>
    <cellStyle name="Финансовый 3 5 2" xfId="571"/>
    <cellStyle name="Финансовый 3 5 2 2" xfId="1615"/>
    <cellStyle name="Финансовый 3 5 2 3" xfId="1093"/>
    <cellStyle name="Финансовый 3 5 3" xfId="572"/>
    <cellStyle name="Финансовый 3 5 3 2" xfId="1616"/>
    <cellStyle name="Финансовый 3 5 3 3" xfId="1094"/>
    <cellStyle name="Финансовый 3 5 4" xfId="1614"/>
    <cellStyle name="Финансовый 3 5 5" xfId="1092"/>
    <cellStyle name="Финансовый 3 6" xfId="573"/>
    <cellStyle name="Финансовый 3 6 2" xfId="574"/>
    <cellStyle name="Финансовый 3 6 2 2" xfId="1618"/>
    <cellStyle name="Финансовый 3 6 2 3" xfId="1096"/>
    <cellStyle name="Финансовый 3 6 3" xfId="575"/>
    <cellStyle name="Финансовый 3 6 3 2" xfId="1619"/>
    <cellStyle name="Финансовый 3 6 3 3" xfId="1097"/>
    <cellStyle name="Финансовый 3 6 4" xfId="1617"/>
    <cellStyle name="Финансовый 3 6 5" xfId="1095"/>
    <cellStyle name="Финансовый 3 7" xfId="576"/>
    <cellStyle name="Финансовый 3 7 2" xfId="577"/>
    <cellStyle name="Финансовый 3 7 2 2" xfId="1621"/>
    <cellStyle name="Финансовый 3 7 2 3" xfId="1099"/>
    <cellStyle name="Финансовый 3 7 3" xfId="578"/>
    <cellStyle name="Финансовый 3 7 3 2" xfId="1622"/>
    <cellStyle name="Финансовый 3 7 3 3" xfId="1100"/>
    <cellStyle name="Финансовый 3 7 4" xfId="1620"/>
    <cellStyle name="Финансовый 3 7 5" xfId="1098"/>
    <cellStyle name="Финансовый 3 8" xfId="579"/>
    <cellStyle name="Финансовый 3 8 2" xfId="1623"/>
    <cellStyle name="Финансовый 3 8 3" xfId="1101"/>
    <cellStyle name="Финансовый 3 9" xfId="580"/>
    <cellStyle name="Финансовый 3 9 2" xfId="1624"/>
    <cellStyle name="Финансовый 3 9 3" xfId="1102"/>
    <cellStyle name="Финансовый 4" xfId="582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V124"/>
  <sheetViews>
    <sheetView tabSelected="1" view="pageBreakPreview" topLeftCell="A3" zoomScale="55" zoomScaleSheetLayoutView="55" workbookViewId="0">
      <pane xSplit="2" ySplit="18" topLeftCell="C120" activePane="bottomRight" state="frozen"/>
      <selection activeCell="A3" sqref="A3"/>
      <selection pane="topRight" activeCell="C3" sqref="C3"/>
      <selection pane="bottomLeft" activeCell="A21" sqref="A21"/>
      <selection pane="bottomRight" activeCell="B123" sqref="B123"/>
    </sheetView>
  </sheetViews>
  <sheetFormatPr defaultColWidth="9" defaultRowHeight="15.75" x14ac:dyDescent="0.25"/>
  <cols>
    <col min="1" max="1" width="10.5" style="2" customWidth="1"/>
    <col min="2" max="2" width="34" style="2" customWidth="1"/>
    <col min="3" max="3" width="17" style="2" customWidth="1"/>
    <col min="4" max="4" width="17.625" style="16" customWidth="1"/>
    <col min="5" max="5" width="17.125" style="16" customWidth="1"/>
    <col min="6" max="6" width="10.125" style="16" customWidth="1"/>
    <col min="7" max="9" width="8.875" style="16" customWidth="1"/>
    <col min="10" max="10" width="6.375" style="16" customWidth="1"/>
    <col min="11" max="11" width="16.75" style="16" customWidth="1"/>
    <col min="12" max="12" width="17.125" style="16" customWidth="1"/>
    <col min="13" max="13" width="11.375" style="16" bestFit="1" customWidth="1"/>
    <col min="14" max="14" width="8" style="16" customWidth="1"/>
    <col min="15" max="15" width="6.5" style="16" customWidth="1"/>
    <col min="16" max="16" width="8.875" style="16" customWidth="1"/>
    <col min="17" max="17" width="6.125" style="16" customWidth="1"/>
    <col min="18" max="18" width="34.125" style="16" customWidth="1"/>
    <col min="19" max="19" width="13" style="16" customWidth="1"/>
    <col min="20" max="20" width="8" style="16" customWidth="1"/>
    <col min="21" max="21" width="14.125" style="16" customWidth="1"/>
    <col min="22" max="22" width="10.625" style="16" customWidth="1"/>
    <col min="23" max="23" width="36.125" style="2" customWidth="1"/>
    <col min="24" max="16384" width="9" style="2"/>
  </cols>
  <sheetData>
    <row r="1" spans="1:48" ht="18.75" x14ac:dyDescent="0.25">
      <c r="A1" s="1"/>
      <c r="B1" s="1"/>
      <c r="C1" s="1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20"/>
      <c r="W1" s="3" t="s">
        <v>0</v>
      </c>
    </row>
    <row r="2" spans="1:48" ht="18.75" x14ac:dyDescent="0.3">
      <c r="A2" s="1"/>
      <c r="B2" s="1"/>
      <c r="C2" s="1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20"/>
      <c r="W2" s="4" t="s">
        <v>1</v>
      </c>
    </row>
    <row r="3" spans="1:48" ht="18.75" x14ac:dyDescent="0.3">
      <c r="A3" s="1"/>
      <c r="B3" s="1"/>
      <c r="C3" s="1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20"/>
      <c r="W3" s="4" t="s">
        <v>2</v>
      </c>
    </row>
    <row r="4" spans="1:48" s="5" customFormat="1" ht="18.75" x14ac:dyDescent="0.3">
      <c r="A4" s="69" t="s">
        <v>3</v>
      </c>
      <c r="B4" s="69"/>
      <c r="C4" s="69"/>
      <c r="D4" s="69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69"/>
      <c r="T4" s="69"/>
      <c r="U4" s="69"/>
      <c r="V4" s="69"/>
      <c r="W4" s="69"/>
    </row>
    <row r="5" spans="1:48" s="5" customFormat="1" ht="18.75" x14ac:dyDescent="0.3">
      <c r="A5" s="71" t="s">
        <v>133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6"/>
    </row>
    <row r="6" spans="1:48" s="5" customFormat="1" ht="18.75" x14ac:dyDescent="0.3">
      <c r="A6" s="7"/>
      <c r="B6" s="7"/>
      <c r="C6" s="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7"/>
    </row>
    <row r="7" spans="1:48" s="5" customFormat="1" ht="18.75" x14ac:dyDescent="0.3">
      <c r="A7" s="71" t="s">
        <v>97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</row>
    <row r="8" spans="1:48" x14ac:dyDescent="0.25">
      <c r="A8" s="72" t="s">
        <v>4</v>
      </c>
      <c r="B8" s="72"/>
      <c r="C8" s="72"/>
      <c r="D8" s="72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2"/>
      <c r="T8" s="72"/>
      <c r="U8" s="72"/>
      <c r="V8" s="72"/>
      <c r="W8" s="72"/>
    </row>
    <row r="9" spans="1:48" x14ac:dyDescent="0.25">
      <c r="A9" s="8"/>
      <c r="B9" s="8"/>
      <c r="C9" s="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8"/>
    </row>
    <row r="10" spans="1:48" ht="18.75" x14ac:dyDescent="0.3">
      <c r="A10" s="74" t="s">
        <v>134</v>
      </c>
      <c r="B10" s="74"/>
      <c r="C10" s="74"/>
      <c r="D10" s="74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4"/>
      <c r="T10" s="74"/>
      <c r="U10" s="74"/>
      <c r="V10" s="74"/>
      <c r="W10" s="74"/>
    </row>
    <row r="12" spans="1:48" ht="18.75" x14ac:dyDescent="0.25">
      <c r="A12" s="67"/>
      <c r="B12" s="67"/>
      <c r="C12" s="67"/>
      <c r="D12" s="67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7"/>
      <c r="T12" s="67"/>
      <c r="U12" s="67"/>
      <c r="V12" s="67"/>
      <c r="W12" s="67"/>
    </row>
    <row r="13" spans="1:48" x14ac:dyDescent="0.25">
      <c r="A13" s="72" t="s">
        <v>5</v>
      </c>
      <c r="B13" s="72"/>
      <c r="C13" s="72"/>
      <c r="D13" s="72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2"/>
      <c r="T13" s="72"/>
      <c r="U13" s="72"/>
      <c r="V13" s="72"/>
      <c r="W13" s="72"/>
    </row>
    <row r="14" spans="1:48" ht="15.75" customHeight="1" x14ac:dyDescent="0.25">
      <c r="A14" s="76"/>
      <c r="B14" s="76"/>
      <c r="C14" s="76"/>
      <c r="D14" s="76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6"/>
      <c r="T14" s="76"/>
      <c r="U14" s="76"/>
      <c r="V14" s="76"/>
      <c r="W14" s="76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5"/>
      <c r="AQ14" s="5"/>
      <c r="AR14" s="5"/>
      <c r="AS14" s="5"/>
      <c r="AT14" s="5"/>
    </row>
    <row r="15" spans="1:48" ht="53.25" customHeight="1" x14ac:dyDescent="0.25">
      <c r="A15" s="78" t="s">
        <v>6</v>
      </c>
      <c r="B15" s="81" t="s">
        <v>7</v>
      </c>
      <c r="C15" s="81" t="s">
        <v>8</v>
      </c>
      <c r="D15" s="78" t="s">
        <v>9</v>
      </c>
      <c r="E15" s="81" t="s">
        <v>135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2" t="s">
        <v>136</v>
      </c>
      <c r="T15" s="82"/>
      <c r="U15" s="82"/>
      <c r="V15" s="82"/>
      <c r="W15" s="81" t="s">
        <v>10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3.5" customHeight="1" x14ac:dyDescent="0.25">
      <c r="A16" s="79"/>
      <c r="B16" s="81"/>
      <c r="C16" s="81"/>
      <c r="D16" s="79"/>
      <c r="E16" s="81" t="s">
        <v>11</v>
      </c>
      <c r="F16" s="81"/>
      <c r="G16" s="81"/>
      <c r="H16" s="81"/>
      <c r="I16" s="81"/>
      <c r="J16" s="81"/>
      <c r="K16" s="81"/>
      <c r="L16" s="81" t="s">
        <v>12</v>
      </c>
      <c r="M16" s="81"/>
      <c r="N16" s="81"/>
      <c r="O16" s="81"/>
      <c r="P16" s="81"/>
      <c r="Q16" s="81"/>
      <c r="R16" s="81"/>
      <c r="S16" s="82"/>
      <c r="T16" s="82"/>
      <c r="U16" s="82"/>
      <c r="V16" s="82"/>
      <c r="W16" s="81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</row>
    <row r="17" spans="1:48" ht="63.6" customHeight="1" x14ac:dyDescent="0.25">
      <c r="A17" s="79"/>
      <c r="B17" s="81"/>
      <c r="C17" s="81"/>
      <c r="D17" s="79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2"/>
      <c r="T17" s="82"/>
      <c r="U17" s="82"/>
      <c r="V17" s="82"/>
      <c r="W17" s="81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</row>
    <row r="18" spans="1:48" ht="43.5" customHeight="1" x14ac:dyDescent="0.25">
      <c r="A18" s="79"/>
      <c r="B18" s="81"/>
      <c r="C18" s="81"/>
      <c r="D18" s="79"/>
      <c r="E18" s="19" t="s">
        <v>13</v>
      </c>
      <c r="F18" s="81" t="s">
        <v>14</v>
      </c>
      <c r="G18" s="81"/>
      <c r="H18" s="81"/>
      <c r="I18" s="81"/>
      <c r="J18" s="81"/>
      <c r="K18" s="81"/>
      <c r="L18" s="19" t="s">
        <v>13</v>
      </c>
      <c r="M18" s="81" t="s">
        <v>14</v>
      </c>
      <c r="N18" s="81"/>
      <c r="O18" s="81"/>
      <c r="P18" s="81"/>
      <c r="Q18" s="81"/>
      <c r="R18" s="81"/>
      <c r="S18" s="83" t="s">
        <v>13</v>
      </c>
      <c r="T18" s="84"/>
      <c r="U18" s="83" t="s">
        <v>14</v>
      </c>
      <c r="V18" s="84"/>
      <c r="W18" s="81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</row>
    <row r="19" spans="1:48" ht="71.25" customHeight="1" x14ac:dyDescent="0.25">
      <c r="A19" s="80"/>
      <c r="B19" s="81"/>
      <c r="C19" s="81"/>
      <c r="D19" s="80"/>
      <c r="E19" s="10" t="s">
        <v>15</v>
      </c>
      <c r="F19" s="10" t="s">
        <v>15</v>
      </c>
      <c r="G19" s="11" t="s">
        <v>16</v>
      </c>
      <c r="H19" s="11" t="s">
        <v>17</v>
      </c>
      <c r="I19" s="11" t="s">
        <v>18</v>
      </c>
      <c r="J19" s="11" t="s">
        <v>19</v>
      </c>
      <c r="K19" s="11" t="s">
        <v>20</v>
      </c>
      <c r="L19" s="10" t="s">
        <v>15</v>
      </c>
      <c r="M19" s="10" t="s">
        <v>15</v>
      </c>
      <c r="N19" s="11" t="s">
        <v>16</v>
      </c>
      <c r="O19" s="11" t="s">
        <v>17</v>
      </c>
      <c r="P19" s="11" t="s">
        <v>18</v>
      </c>
      <c r="Q19" s="11" t="s">
        <v>19</v>
      </c>
      <c r="R19" s="11" t="s">
        <v>20</v>
      </c>
      <c r="S19" s="12" t="s">
        <v>21</v>
      </c>
      <c r="T19" s="12" t="s">
        <v>22</v>
      </c>
      <c r="U19" s="12" t="s">
        <v>21</v>
      </c>
      <c r="V19" s="12" t="s">
        <v>22</v>
      </c>
      <c r="W19" s="81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spans="1:48" x14ac:dyDescent="0.25">
      <c r="A20" s="13">
        <v>1</v>
      </c>
      <c r="B20" s="13">
        <v>2</v>
      </c>
      <c r="C20" s="13">
        <v>3</v>
      </c>
      <c r="D20" s="21">
        <v>4</v>
      </c>
      <c r="E20" s="19">
        <v>5</v>
      </c>
      <c r="F20" s="19">
        <f t="shared" ref="F20:W20" si="0">E20+1</f>
        <v>6</v>
      </c>
      <c r="G20" s="19">
        <f t="shared" si="0"/>
        <v>7</v>
      </c>
      <c r="H20" s="19">
        <f t="shared" si="0"/>
        <v>8</v>
      </c>
      <c r="I20" s="19">
        <f t="shared" si="0"/>
        <v>9</v>
      </c>
      <c r="J20" s="19">
        <f t="shared" si="0"/>
        <v>10</v>
      </c>
      <c r="K20" s="19">
        <f t="shared" si="0"/>
        <v>11</v>
      </c>
      <c r="L20" s="19">
        <f t="shared" si="0"/>
        <v>12</v>
      </c>
      <c r="M20" s="19">
        <f t="shared" si="0"/>
        <v>13</v>
      </c>
      <c r="N20" s="19">
        <f t="shared" si="0"/>
        <v>14</v>
      </c>
      <c r="O20" s="19">
        <f t="shared" si="0"/>
        <v>15</v>
      </c>
      <c r="P20" s="19">
        <f t="shared" si="0"/>
        <v>16</v>
      </c>
      <c r="Q20" s="19">
        <f t="shared" si="0"/>
        <v>17</v>
      </c>
      <c r="R20" s="19">
        <f t="shared" si="0"/>
        <v>18</v>
      </c>
      <c r="S20" s="19">
        <f t="shared" si="0"/>
        <v>19</v>
      </c>
      <c r="T20" s="19">
        <f t="shared" si="0"/>
        <v>20</v>
      </c>
      <c r="U20" s="19">
        <f t="shared" si="0"/>
        <v>21</v>
      </c>
      <c r="V20" s="19">
        <f t="shared" si="0"/>
        <v>22</v>
      </c>
      <c r="W20" s="13">
        <f t="shared" si="0"/>
        <v>23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spans="1:48" ht="31.5" x14ac:dyDescent="0.25">
      <c r="A21" s="22" t="s">
        <v>24</v>
      </c>
      <c r="B21" s="23" t="s">
        <v>23</v>
      </c>
      <c r="C21" s="24" t="s">
        <v>25</v>
      </c>
      <c r="D21" s="42">
        <f>SUM(D22:D27)</f>
        <v>2295.0149727580615</v>
      </c>
      <c r="E21" s="42">
        <v>0</v>
      </c>
      <c r="F21" s="42">
        <v>0</v>
      </c>
      <c r="G21" s="42" t="s">
        <v>60</v>
      </c>
      <c r="H21" s="42" t="s">
        <v>60</v>
      </c>
      <c r="I21" s="42" t="s">
        <v>60</v>
      </c>
      <c r="J21" s="42" t="s">
        <v>60</v>
      </c>
      <c r="K21" s="42" t="s">
        <v>60</v>
      </c>
      <c r="L21" s="42">
        <v>0</v>
      </c>
      <c r="M21" s="42">
        <f t="shared" ref="M21" si="1">IF(SUM(M22:M27)&lt;&gt;0,SUM(M22:M27),0)</f>
        <v>372.20894626999996</v>
      </c>
      <c r="N21" s="42" t="s">
        <v>60</v>
      </c>
      <c r="O21" s="42" t="s">
        <v>60</v>
      </c>
      <c r="P21" s="42" t="s">
        <v>60</v>
      </c>
      <c r="Q21" s="42" t="s">
        <v>60</v>
      </c>
      <c r="R21" s="42" t="s">
        <v>60</v>
      </c>
      <c r="S21" s="42">
        <v>0</v>
      </c>
      <c r="T21" s="42">
        <v>0</v>
      </c>
      <c r="U21" s="42">
        <f>M21-E21</f>
        <v>372.20894626999996</v>
      </c>
      <c r="V21" s="42">
        <f t="shared" ref="V21:V30" si="2">IF(F21=0,0,(U21/F21*100))</f>
        <v>0</v>
      </c>
      <c r="W21" s="53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1:48" ht="31.5" x14ac:dyDescent="0.25">
      <c r="A22" s="25" t="s">
        <v>26</v>
      </c>
      <c r="B22" s="26" t="s">
        <v>27</v>
      </c>
      <c r="C22" s="27" t="s">
        <v>25</v>
      </c>
      <c r="D22" s="43">
        <f>D29</f>
        <v>171.68433705862373</v>
      </c>
      <c r="E22" s="43">
        <v>0</v>
      </c>
      <c r="F22" s="43">
        <v>0</v>
      </c>
      <c r="G22" s="43" t="s">
        <v>60</v>
      </c>
      <c r="H22" s="43" t="s">
        <v>60</v>
      </c>
      <c r="I22" s="43" t="s">
        <v>60</v>
      </c>
      <c r="J22" s="43" t="s">
        <v>60</v>
      </c>
      <c r="K22" s="43" t="s">
        <v>60</v>
      </c>
      <c r="L22" s="43">
        <v>0</v>
      </c>
      <c r="M22" s="43">
        <f>M29</f>
        <v>19.602917120000001</v>
      </c>
      <c r="N22" s="43" t="s">
        <v>60</v>
      </c>
      <c r="O22" s="43" t="s">
        <v>60</v>
      </c>
      <c r="P22" s="43" t="s">
        <v>60</v>
      </c>
      <c r="Q22" s="43" t="s">
        <v>60</v>
      </c>
      <c r="R22" s="43" t="s">
        <v>60</v>
      </c>
      <c r="S22" s="43">
        <v>0</v>
      </c>
      <c r="T22" s="43">
        <v>0</v>
      </c>
      <c r="U22" s="43">
        <f t="shared" ref="U22:U85" si="3">M22-E22</f>
        <v>19.602917120000001</v>
      </c>
      <c r="V22" s="43">
        <f t="shared" si="2"/>
        <v>0</v>
      </c>
      <c r="W22" s="54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</row>
    <row r="23" spans="1:48" ht="47.25" x14ac:dyDescent="0.25">
      <c r="A23" s="25" t="s">
        <v>28</v>
      </c>
      <c r="B23" s="26" t="s">
        <v>29</v>
      </c>
      <c r="C23" s="27" t="s">
        <v>25</v>
      </c>
      <c r="D23" s="43">
        <f>D54</f>
        <v>1921.6267014936586</v>
      </c>
      <c r="E23" s="43">
        <v>0</v>
      </c>
      <c r="F23" s="43">
        <v>0</v>
      </c>
      <c r="G23" s="43" t="s">
        <v>60</v>
      </c>
      <c r="H23" s="43" t="s">
        <v>60</v>
      </c>
      <c r="I23" s="43" t="s">
        <v>60</v>
      </c>
      <c r="J23" s="43" t="s">
        <v>60</v>
      </c>
      <c r="K23" s="43" t="s">
        <v>60</v>
      </c>
      <c r="L23" s="43">
        <v>0</v>
      </c>
      <c r="M23" s="43">
        <f>M54</f>
        <v>219.13570604999998</v>
      </c>
      <c r="N23" s="43" t="s">
        <v>60</v>
      </c>
      <c r="O23" s="43" t="s">
        <v>60</v>
      </c>
      <c r="P23" s="43" t="s">
        <v>60</v>
      </c>
      <c r="Q23" s="43" t="s">
        <v>60</v>
      </c>
      <c r="R23" s="43" t="s">
        <v>60</v>
      </c>
      <c r="S23" s="43">
        <v>0</v>
      </c>
      <c r="T23" s="43">
        <v>0</v>
      </c>
      <c r="U23" s="43">
        <f t="shared" si="3"/>
        <v>219.13570604999998</v>
      </c>
      <c r="V23" s="43">
        <f t="shared" si="2"/>
        <v>0</v>
      </c>
      <c r="W23" s="54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</row>
    <row r="24" spans="1:48" ht="94.5" x14ac:dyDescent="0.25">
      <c r="A24" s="25" t="s">
        <v>30</v>
      </c>
      <c r="B24" s="26" t="s">
        <v>31</v>
      </c>
      <c r="C24" s="27" t="s">
        <v>25</v>
      </c>
      <c r="D24" s="43">
        <v>0</v>
      </c>
      <c r="E24" s="43">
        <v>0</v>
      </c>
      <c r="F24" s="43">
        <v>0</v>
      </c>
      <c r="G24" s="43" t="s">
        <v>60</v>
      </c>
      <c r="H24" s="43" t="s">
        <v>60</v>
      </c>
      <c r="I24" s="43" t="s">
        <v>60</v>
      </c>
      <c r="J24" s="43" t="s">
        <v>60</v>
      </c>
      <c r="K24" s="43" t="s">
        <v>60</v>
      </c>
      <c r="L24" s="43">
        <v>0</v>
      </c>
      <c r="M24" s="43">
        <f>M101</f>
        <v>0</v>
      </c>
      <c r="N24" s="43" t="s">
        <v>60</v>
      </c>
      <c r="O24" s="43" t="s">
        <v>60</v>
      </c>
      <c r="P24" s="43" t="s">
        <v>60</v>
      </c>
      <c r="Q24" s="43" t="s">
        <v>60</v>
      </c>
      <c r="R24" s="43" t="s">
        <v>60</v>
      </c>
      <c r="S24" s="43">
        <v>0</v>
      </c>
      <c r="T24" s="43">
        <v>0</v>
      </c>
      <c r="U24" s="43">
        <f t="shared" si="3"/>
        <v>0</v>
      </c>
      <c r="V24" s="43">
        <f t="shared" si="2"/>
        <v>0</v>
      </c>
      <c r="W24" s="54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</row>
    <row r="25" spans="1:48" ht="47.25" x14ac:dyDescent="0.25">
      <c r="A25" s="25" t="s">
        <v>32</v>
      </c>
      <c r="B25" s="26" t="s">
        <v>33</v>
      </c>
      <c r="C25" s="27" t="s">
        <v>25</v>
      </c>
      <c r="D25" s="43">
        <f>D104</f>
        <v>6.9199734699999995</v>
      </c>
      <c r="E25" s="43">
        <v>0</v>
      </c>
      <c r="F25" s="43">
        <v>0</v>
      </c>
      <c r="G25" s="43" t="s">
        <v>60</v>
      </c>
      <c r="H25" s="43" t="s">
        <v>60</v>
      </c>
      <c r="I25" s="43" t="s">
        <v>60</v>
      </c>
      <c r="J25" s="43" t="s">
        <v>60</v>
      </c>
      <c r="K25" s="43" t="s">
        <v>60</v>
      </c>
      <c r="L25" s="43">
        <v>0</v>
      </c>
      <c r="M25" s="43">
        <f>M104</f>
        <v>6.9199734699999995</v>
      </c>
      <c r="N25" s="43" t="s">
        <v>60</v>
      </c>
      <c r="O25" s="43" t="s">
        <v>60</v>
      </c>
      <c r="P25" s="43" t="s">
        <v>60</v>
      </c>
      <c r="Q25" s="43" t="s">
        <v>60</v>
      </c>
      <c r="R25" s="43" t="s">
        <v>60</v>
      </c>
      <c r="S25" s="43">
        <v>0</v>
      </c>
      <c r="T25" s="43">
        <v>0</v>
      </c>
      <c r="U25" s="43">
        <f t="shared" si="3"/>
        <v>6.9199734699999995</v>
      </c>
      <c r="V25" s="43">
        <f t="shared" si="2"/>
        <v>0</v>
      </c>
      <c r="W25" s="54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</row>
    <row r="26" spans="1:48" ht="47.25" x14ac:dyDescent="0.25">
      <c r="A26" s="25" t="s">
        <v>34</v>
      </c>
      <c r="B26" s="26" t="s">
        <v>35</v>
      </c>
      <c r="C26" s="27" t="s">
        <v>25</v>
      </c>
      <c r="D26" s="43">
        <f>D106</f>
        <v>0</v>
      </c>
      <c r="E26" s="43">
        <v>0</v>
      </c>
      <c r="F26" s="43">
        <v>0</v>
      </c>
      <c r="G26" s="43" t="s">
        <v>60</v>
      </c>
      <c r="H26" s="43" t="s">
        <v>60</v>
      </c>
      <c r="I26" s="43" t="s">
        <v>60</v>
      </c>
      <c r="J26" s="43" t="s">
        <v>60</v>
      </c>
      <c r="K26" s="43" t="s">
        <v>60</v>
      </c>
      <c r="L26" s="43">
        <v>0</v>
      </c>
      <c r="M26" s="43">
        <f>M106</f>
        <v>0</v>
      </c>
      <c r="N26" s="43" t="s">
        <v>60</v>
      </c>
      <c r="O26" s="43" t="s">
        <v>60</v>
      </c>
      <c r="P26" s="43" t="s">
        <v>60</v>
      </c>
      <c r="Q26" s="43" t="s">
        <v>60</v>
      </c>
      <c r="R26" s="43" t="s">
        <v>60</v>
      </c>
      <c r="S26" s="43">
        <v>0</v>
      </c>
      <c r="T26" s="43">
        <v>0</v>
      </c>
      <c r="U26" s="43">
        <f t="shared" si="3"/>
        <v>0</v>
      </c>
      <c r="V26" s="43">
        <f t="shared" si="2"/>
        <v>0</v>
      </c>
      <c r="W26" s="54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</row>
    <row r="27" spans="1:48" ht="31.5" x14ac:dyDescent="0.25">
      <c r="A27" s="25" t="s">
        <v>36</v>
      </c>
      <c r="B27" s="26" t="s">
        <v>37</v>
      </c>
      <c r="C27" s="27" t="s">
        <v>25</v>
      </c>
      <c r="D27" s="43">
        <f>D107</f>
        <v>194.78396073577898</v>
      </c>
      <c r="E27" s="43">
        <v>0</v>
      </c>
      <c r="F27" s="43">
        <v>0</v>
      </c>
      <c r="G27" s="43" t="s">
        <v>60</v>
      </c>
      <c r="H27" s="43" t="s">
        <v>60</v>
      </c>
      <c r="I27" s="43" t="s">
        <v>60</v>
      </c>
      <c r="J27" s="43" t="s">
        <v>60</v>
      </c>
      <c r="K27" s="43" t="s">
        <v>60</v>
      </c>
      <c r="L27" s="43">
        <v>0</v>
      </c>
      <c r="M27" s="43">
        <f>M107</f>
        <v>126.55034962999999</v>
      </c>
      <c r="N27" s="43" t="s">
        <v>60</v>
      </c>
      <c r="O27" s="43" t="s">
        <v>60</v>
      </c>
      <c r="P27" s="43" t="s">
        <v>60</v>
      </c>
      <c r="Q27" s="43" t="s">
        <v>60</v>
      </c>
      <c r="R27" s="43" t="s">
        <v>60</v>
      </c>
      <c r="S27" s="43">
        <v>0</v>
      </c>
      <c r="T27" s="43">
        <v>0</v>
      </c>
      <c r="U27" s="43">
        <f t="shared" si="3"/>
        <v>126.55034962999999</v>
      </c>
      <c r="V27" s="43">
        <f t="shared" si="2"/>
        <v>0</v>
      </c>
      <c r="W27" s="54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</row>
    <row r="28" spans="1:48" x14ac:dyDescent="0.25">
      <c r="A28" s="28" t="s">
        <v>38</v>
      </c>
      <c r="B28" s="29" t="s">
        <v>39</v>
      </c>
      <c r="C28" s="30" t="s">
        <v>25</v>
      </c>
      <c r="D28" s="44">
        <v>0</v>
      </c>
      <c r="E28" s="44">
        <v>0</v>
      </c>
      <c r="F28" s="44"/>
      <c r="G28" s="44" t="s">
        <v>60</v>
      </c>
      <c r="H28" s="44" t="s">
        <v>60</v>
      </c>
      <c r="I28" s="44" t="s">
        <v>60</v>
      </c>
      <c r="J28" s="44" t="s">
        <v>60</v>
      </c>
      <c r="K28" s="44" t="s">
        <v>60</v>
      </c>
      <c r="L28" s="44">
        <v>0</v>
      </c>
      <c r="M28" s="44"/>
      <c r="N28" s="44" t="s">
        <v>60</v>
      </c>
      <c r="O28" s="44" t="s">
        <v>60</v>
      </c>
      <c r="P28" s="44" t="s">
        <v>60</v>
      </c>
      <c r="Q28" s="44" t="s">
        <v>60</v>
      </c>
      <c r="R28" s="44" t="s">
        <v>60</v>
      </c>
      <c r="S28" s="44">
        <v>0</v>
      </c>
      <c r="T28" s="44">
        <v>0</v>
      </c>
      <c r="U28" s="44">
        <f t="shared" si="3"/>
        <v>0</v>
      </c>
      <c r="V28" s="44">
        <f t="shared" si="2"/>
        <v>0</v>
      </c>
      <c r="W28" s="5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</row>
    <row r="29" spans="1:48" ht="31.5" x14ac:dyDescent="0.25">
      <c r="A29" s="31" t="s">
        <v>40</v>
      </c>
      <c r="B29" s="32" t="s">
        <v>41</v>
      </c>
      <c r="C29" s="33" t="s">
        <v>25</v>
      </c>
      <c r="D29" s="45">
        <f>D30+D34+D37+D46</f>
        <v>171.68433705862373</v>
      </c>
      <c r="E29" s="45">
        <v>0</v>
      </c>
      <c r="F29" s="45">
        <v>0</v>
      </c>
      <c r="G29" s="45" t="s">
        <v>60</v>
      </c>
      <c r="H29" s="45" t="s">
        <v>60</v>
      </c>
      <c r="I29" s="45" t="s">
        <v>60</v>
      </c>
      <c r="J29" s="45" t="s">
        <v>60</v>
      </c>
      <c r="K29" s="45" t="s">
        <v>60</v>
      </c>
      <c r="L29" s="45">
        <v>0</v>
      </c>
      <c r="M29" s="45">
        <f>M30+M34+M37+M46</f>
        <v>19.602917120000001</v>
      </c>
      <c r="N29" s="45" t="s">
        <v>60</v>
      </c>
      <c r="O29" s="45" t="s">
        <v>60</v>
      </c>
      <c r="P29" s="45" t="s">
        <v>60</v>
      </c>
      <c r="Q29" s="45" t="s">
        <v>60</v>
      </c>
      <c r="R29" s="45" t="s">
        <v>60</v>
      </c>
      <c r="S29" s="45">
        <v>0</v>
      </c>
      <c r="T29" s="45">
        <v>0</v>
      </c>
      <c r="U29" s="45">
        <f t="shared" si="3"/>
        <v>19.602917120000001</v>
      </c>
      <c r="V29" s="45">
        <f t="shared" si="2"/>
        <v>0</v>
      </c>
      <c r="W29" s="56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</row>
    <row r="30" spans="1:48" ht="47.25" x14ac:dyDescent="0.25">
      <c r="A30" s="34" t="s">
        <v>42</v>
      </c>
      <c r="B30" s="35" t="s">
        <v>43</v>
      </c>
      <c r="C30" s="36" t="s">
        <v>25</v>
      </c>
      <c r="D30" s="46">
        <v>0</v>
      </c>
      <c r="E30" s="46">
        <v>0</v>
      </c>
      <c r="F30" s="46">
        <v>0</v>
      </c>
      <c r="G30" s="46" t="s">
        <v>60</v>
      </c>
      <c r="H30" s="46" t="s">
        <v>60</v>
      </c>
      <c r="I30" s="46" t="s">
        <v>60</v>
      </c>
      <c r="J30" s="46" t="s">
        <v>60</v>
      </c>
      <c r="K30" s="46" t="s">
        <v>60</v>
      </c>
      <c r="L30" s="46">
        <v>0</v>
      </c>
      <c r="M30" s="46">
        <f>SUM(M31:M33)</f>
        <v>0</v>
      </c>
      <c r="N30" s="46" t="s">
        <v>60</v>
      </c>
      <c r="O30" s="46" t="s">
        <v>60</v>
      </c>
      <c r="P30" s="46" t="s">
        <v>60</v>
      </c>
      <c r="Q30" s="46" t="s">
        <v>60</v>
      </c>
      <c r="R30" s="46" t="s">
        <v>60</v>
      </c>
      <c r="S30" s="46">
        <v>0</v>
      </c>
      <c r="T30" s="46">
        <v>0</v>
      </c>
      <c r="U30" s="46">
        <f t="shared" si="3"/>
        <v>0</v>
      </c>
      <c r="V30" s="46">
        <f t="shared" si="2"/>
        <v>0</v>
      </c>
      <c r="W30" s="57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</row>
    <row r="31" spans="1:48" ht="78.75" x14ac:dyDescent="0.25">
      <c r="A31" s="37" t="s">
        <v>44</v>
      </c>
      <c r="B31" s="38" t="s">
        <v>154</v>
      </c>
      <c r="C31" s="39" t="s">
        <v>25</v>
      </c>
      <c r="D31" s="47">
        <v>0</v>
      </c>
      <c r="E31" s="47">
        <v>0</v>
      </c>
      <c r="F31" s="47">
        <v>0</v>
      </c>
      <c r="G31" s="47" t="s">
        <v>60</v>
      </c>
      <c r="H31" s="47" t="s">
        <v>60</v>
      </c>
      <c r="I31" s="47" t="s">
        <v>60</v>
      </c>
      <c r="J31" s="47" t="s">
        <v>60</v>
      </c>
      <c r="K31" s="47" t="s">
        <v>60</v>
      </c>
      <c r="L31" s="47">
        <v>0</v>
      </c>
      <c r="M31" s="47">
        <v>0</v>
      </c>
      <c r="N31" s="47" t="s">
        <v>60</v>
      </c>
      <c r="O31" s="47" t="s">
        <v>60</v>
      </c>
      <c r="P31" s="47" t="s">
        <v>60</v>
      </c>
      <c r="Q31" s="47" t="s">
        <v>60</v>
      </c>
      <c r="R31" s="47" t="s">
        <v>60</v>
      </c>
      <c r="S31" s="47">
        <v>0</v>
      </c>
      <c r="T31" s="47">
        <v>0</v>
      </c>
      <c r="U31" s="47">
        <f t="shared" si="3"/>
        <v>0</v>
      </c>
      <c r="V31" s="47">
        <f>IF(F31=0,0,(U31/F31*100))</f>
        <v>0</v>
      </c>
      <c r="W31" s="58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</row>
    <row r="32" spans="1:48" ht="78.75" x14ac:dyDescent="0.25">
      <c r="A32" s="37" t="s">
        <v>45</v>
      </c>
      <c r="B32" s="38" t="s">
        <v>155</v>
      </c>
      <c r="C32" s="39" t="s">
        <v>25</v>
      </c>
      <c r="D32" s="47">
        <v>0</v>
      </c>
      <c r="E32" s="47">
        <v>0</v>
      </c>
      <c r="F32" s="47">
        <v>0</v>
      </c>
      <c r="G32" s="47" t="s">
        <v>60</v>
      </c>
      <c r="H32" s="47" t="s">
        <v>60</v>
      </c>
      <c r="I32" s="47" t="s">
        <v>60</v>
      </c>
      <c r="J32" s="47" t="s">
        <v>60</v>
      </c>
      <c r="K32" s="47" t="s">
        <v>60</v>
      </c>
      <c r="L32" s="47">
        <v>0</v>
      </c>
      <c r="M32" s="47">
        <v>0</v>
      </c>
      <c r="N32" s="47" t="s">
        <v>60</v>
      </c>
      <c r="O32" s="47" t="s">
        <v>60</v>
      </c>
      <c r="P32" s="47" t="s">
        <v>60</v>
      </c>
      <c r="Q32" s="47" t="s">
        <v>60</v>
      </c>
      <c r="R32" s="47" t="s">
        <v>60</v>
      </c>
      <c r="S32" s="47">
        <v>0</v>
      </c>
      <c r="T32" s="47">
        <v>0</v>
      </c>
      <c r="U32" s="47">
        <f t="shared" si="3"/>
        <v>0</v>
      </c>
      <c r="V32" s="47">
        <f t="shared" ref="V32:V43" si="4">IF(F32=0,0,(U32/F32*100))</f>
        <v>0</v>
      </c>
      <c r="W32" s="58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</row>
    <row r="33" spans="1:48" ht="63" x14ac:dyDescent="0.25">
      <c r="A33" s="37" t="s">
        <v>46</v>
      </c>
      <c r="B33" s="38" t="s">
        <v>156</v>
      </c>
      <c r="C33" s="39" t="s">
        <v>25</v>
      </c>
      <c r="D33" s="47">
        <v>0</v>
      </c>
      <c r="E33" s="47">
        <v>0</v>
      </c>
      <c r="F33" s="47">
        <v>0</v>
      </c>
      <c r="G33" s="47" t="s">
        <v>60</v>
      </c>
      <c r="H33" s="47" t="s">
        <v>60</v>
      </c>
      <c r="I33" s="47" t="s">
        <v>60</v>
      </c>
      <c r="J33" s="47" t="s">
        <v>60</v>
      </c>
      <c r="K33" s="47" t="s">
        <v>60</v>
      </c>
      <c r="L33" s="47">
        <v>0</v>
      </c>
      <c r="M33" s="47">
        <v>0</v>
      </c>
      <c r="N33" s="47" t="s">
        <v>60</v>
      </c>
      <c r="O33" s="47" t="s">
        <v>60</v>
      </c>
      <c r="P33" s="47" t="s">
        <v>60</v>
      </c>
      <c r="Q33" s="47" t="s">
        <v>60</v>
      </c>
      <c r="R33" s="47" t="s">
        <v>60</v>
      </c>
      <c r="S33" s="47">
        <v>0</v>
      </c>
      <c r="T33" s="47">
        <v>0</v>
      </c>
      <c r="U33" s="47">
        <f t="shared" si="3"/>
        <v>0</v>
      </c>
      <c r="V33" s="47">
        <f t="shared" ref="V33" si="5">IF(F33=0,0,(U33/F33*100))</f>
        <v>0</v>
      </c>
      <c r="W33" s="59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</row>
    <row r="34" spans="1:48" ht="47.25" x14ac:dyDescent="0.25">
      <c r="A34" s="34" t="s">
        <v>157</v>
      </c>
      <c r="B34" s="35" t="s">
        <v>158</v>
      </c>
      <c r="C34" s="36" t="s">
        <v>25</v>
      </c>
      <c r="D34" s="46">
        <v>0</v>
      </c>
      <c r="E34" s="46">
        <v>0</v>
      </c>
      <c r="F34" s="46">
        <v>0</v>
      </c>
      <c r="G34" s="46" t="s">
        <v>60</v>
      </c>
      <c r="H34" s="46" t="s">
        <v>60</v>
      </c>
      <c r="I34" s="46" t="s">
        <v>60</v>
      </c>
      <c r="J34" s="46" t="s">
        <v>60</v>
      </c>
      <c r="K34" s="46" t="s">
        <v>60</v>
      </c>
      <c r="L34" s="46">
        <v>0</v>
      </c>
      <c r="M34" s="46">
        <f>SUM(M35:M36)</f>
        <v>0</v>
      </c>
      <c r="N34" s="46" t="s">
        <v>60</v>
      </c>
      <c r="O34" s="46" t="s">
        <v>60</v>
      </c>
      <c r="P34" s="46" t="s">
        <v>60</v>
      </c>
      <c r="Q34" s="46" t="s">
        <v>60</v>
      </c>
      <c r="R34" s="46" t="s">
        <v>60</v>
      </c>
      <c r="S34" s="46">
        <v>0</v>
      </c>
      <c r="T34" s="46">
        <v>0</v>
      </c>
      <c r="U34" s="46">
        <f t="shared" si="3"/>
        <v>0</v>
      </c>
      <c r="V34" s="46">
        <f t="shared" si="4"/>
        <v>0</v>
      </c>
      <c r="W34" s="57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</row>
    <row r="35" spans="1:48" ht="78.75" x14ac:dyDescent="0.25">
      <c r="A35" s="37" t="s">
        <v>159</v>
      </c>
      <c r="B35" s="38" t="s">
        <v>160</v>
      </c>
      <c r="C35" s="39" t="s">
        <v>25</v>
      </c>
      <c r="D35" s="47">
        <v>0</v>
      </c>
      <c r="E35" s="47">
        <v>0</v>
      </c>
      <c r="F35" s="47">
        <v>0</v>
      </c>
      <c r="G35" s="47" t="s">
        <v>60</v>
      </c>
      <c r="H35" s="47" t="s">
        <v>60</v>
      </c>
      <c r="I35" s="47" t="s">
        <v>60</v>
      </c>
      <c r="J35" s="47" t="s">
        <v>60</v>
      </c>
      <c r="K35" s="47" t="s">
        <v>60</v>
      </c>
      <c r="L35" s="47">
        <v>0</v>
      </c>
      <c r="M35" s="47">
        <v>0</v>
      </c>
      <c r="N35" s="47" t="s">
        <v>60</v>
      </c>
      <c r="O35" s="47" t="s">
        <v>60</v>
      </c>
      <c r="P35" s="47" t="s">
        <v>60</v>
      </c>
      <c r="Q35" s="47" t="s">
        <v>60</v>
      </c>
      <c r="R35" s="47" t="s">
        <v>60</v>
      </c>
      <c r="S35" s="47">
        <v>0</v>
      </c>
      <c r="T35" s="47">
        <v>0</v>
      </c>
      <c r="U35" s="47">
        <f t="shared" si="3"/>
        <v>0</v>
      </c>
      <c r="V35" s="47">
        <f t="shared" ref="V35" si="6">IF(F35=0,0,(U35/F35*100))</f>
        <v>0</v>
      </c>
      <c r="W35" s="59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</row>
    <row r="36" spans="1:48" ht="63" x14ac:dyDescent="0.25">
      <c r="A36" s="37" t="s">
        <v>161</v>
      </c>
      <c r="B36" s="38" t="s">
        <v>162</v>
      </c>
      <c r="C36" s="39" t="s">
        <v>25</v>
      </c>
      <c r="D36" s="47">
        <v>0</v>
      </c>
      <c r="E36" s="47">
        <v>0</v>
      </c>
      <c r="F36" s="47">
        <v>0</v>
      </c>
      <c r="G36" s="47" t="s">
        <v>60</v>
      </c>
      <c r="H36" s="47" t="s">
        <v>60</v>
      </c>
      <c r="I36" s="47" t="s">
        <v>60</v>
      </c>
      <c r="J36" s="47" t="s">
        <v>60</v>
      </c>
      <c r="K36" s="47" t="s">
        <v>60</v>
      </c>
      <c r="L36" s="47">
        <v>0</v>
      </c>
      <c r="M36" s="47">
        <v>0</v>
      </c>
      <c r="N36" s="47" t="s">
        <v>60</v>
      </c>
      <c r="O36" s="47" t="s">
        <v>60</v>
      </c>
      <c r="P36" s="47" t="s">
        <v>60</v>
      </c>
      <c r="Q36" s="47" t="s">
        <v>60</v>
      </c>
      <c r="R36" s="47" t="s">
        <v>60</v>
      </c>
      <c r="S36" s="47">
        <v>0</v>
      </c>
      <c r="T36" s="47">
        <v>0</v>
      </c>
      <c r="U36" s="47">
        <f t="shared" si="3"/>
        <v>0</v>
      </c>
      <c r="V36" s="47">
        <f t="shared" si="4"/>
        <v>0</v>
      </c>
      <c r="W36" s="60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</row>
    <row r="37" spans="1:48" ht="63" x14ac:dyDescent="0.25">
      <c r="A37" s="34" t="s">
        <v>163</v>
      </c>
      <c r="B37" s="35" t="s">
        <v>164</v>
      </c>
      <c r="C37" s="36" t="s">
        <v>25</v>
      </c>
      <c r="D37" s="48">
        <v>0</v>
      </c>
      <c r="E37" s="48">
        <v>0</v>
      </c>
      <c r="F37" s="48">
        <v>0</v>
      </c>
      <c r="G37" s="48" t="s">
        <v>60</v>
      </c>
      <c r="H37" s="48" t="s">
        <v>60</v>
      </c>
      <c r="I37" s="48" t="s">
        <v>60</v>
      </c>
      <c r="J37" s="48" t="s">
        <v>60</v>
      </c>
      <c r="K37" s="48" t="s">
        <v>60</v>
      </c>
      <c r="L37" s="48">
        <v>0</v>
      </c>
      <c r="M37" s="48">
        <f>SUM(M38:M45)</f>
        <v>0</v>
      </c>
      <c r="N37" s="48" t="s">
        <v>60</v>
      </c>
      <c r="O37" s="48" t="s">
        <v>60</v>
      </c>
      <c r="P37" s="48" t="s">
        <v>60</v>
      </c>
      <c r="Q37" s="48" t="s">
        <v>60</v>
      </c>
      <c r="R37" s="48" t="s">
        <v>60</v>
      </c>
      <c r="S37" s="48">
        <v>0</v>
      </c>
      <c r="T37" s="48">
        <v>0</v>
      </c>
      <c r="U37" s="48">
        <f t="shared" si="3"/>
        <v>0</v>
      </c>
      <c r="V37" s="48">
        <f t="shared" si="4"/>
        <v>0</v>
      </c>
      <c r="W37" s="61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</row>
    <row r="38" spans="1:48" ht="47.25" x14ac:dyDescent="0.25">
      <c r="A38" s="37" t="s">
        <v>165</v>
      </c>
      <c r="B38" s="38" t="s">
        <v>166</v>
      </c>
      <c r="C38" s="39" t="s">
        <v>25</v>
      </c>
      <c r="D38" s="49">
        <v>0</v>
      </c>
      <c r="E38" s="49">
        <v>0</v>
      </c>
      <c r="F38" s="49">
        <v>0</v>
      </c>
      <c r="G38" s="49" t="s">
        <v>60</v>
      </c>
      <c r="H38" s="49" t="s">
        <v>60</v>
      </c>
      <c r="I38" s="49" t="s">
        <v>60</v>
      </c>
      <c r="J38" s="49" t="s">
        <v>60</v>
      </c>
      <c r="K38" s="49" t="s">
        <v>60</v>
      </c>
      <c r="L38" s="49">
        <v>0</v>
      </c>
      <c r="M38" s="49">
        <v>0</v>
      </c>
      <c r="N38" s="49" t="s">
        <v>60</v>
      </c>
      <c r="O38" s="49" t="s">
        <v>60</v>
      </c>
      <c r="P38" s="49" t="s">
        <v>60</v>
      </c>
      <c r="Q38" s="49" t="s">
        <v>60</v>
      </c>
      <c r="R38" s="49" t="s">
        <v>60</v>
      </c>
      <c r="S38" s="49">
        <v>0</v>
      </c>
      <c r="T38" s="49">
        <v>0</v>
      </c>
      <c r="U38" s="49">
        <f t="shared" si="3"/>
        <v>0</v>
      </c>
      <c r="V38" s="49">
        <f t="shared" si="4"/>
        <v>0</v>
      </c>
      <c r="W38" s="60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</row>
    <row r="39" spans="1:48" ht="141.75" x14ac:dyDescent="0.25">
      <c r="A39" s="37" t="s">
        <v>165</v>
      </c>
      <c r="B39" s="38" t="s">
        <v>167</v>
      </c>
      <c r="C39" s="39" t="s">
        <v>25</v>
      </c>
      <c r="D39" s="47">
        <v>0</v>
      </c>
      <c r="E39" s="47">
        <v>0</v>
      </c>
      <c r="F39" s="47">
        <v>0</v>
      </c>
      <c r="G39" s="47" t="s">
        <v>60</v>
      </c>
      <c r="H39" s="47" t="s">
        <v>60</v>
      </c>
      <c r="I39" s="47" t="s">
        <v>60</v>
      </c>
      <c r="J39" s="47" t="s">
        <v>60</v>
      </c>
      <c r="K39" s="47" t="s">
        <v>60</v>
      </c>
      <c r="L39" s="47">
        <v>0</v>
      </c>
      <c r="M39" s="47">
        <v>0</v>
      </c>
      <c r="N39" s="47" t="s">
        <v>60</v>
      </c>
      <c r="O39" s="47" t="s">
        <v>60</v>
      </c>
      <c r="P39" s="47" t="s">
        <v>60</v>
      </c>
      <c r="Q39" s="47" t="s">
        <v>60</v>
      </c>
      <c r="R39" s="47" t="s">
        <v>60</v>
      </c>
      <c r="S39" s="47">
        <v>0</v>
      </c>
      <c r="T39" s="47">
        <v>0</v>
      </c>
      <c r="U39" s="47">
        <f t="shared" si="3"/>
        <v>0</v>
      </c>
      <c r="V39" s="47">
        <f t="shared" si="4"/>
        <v>0</v>
      </c>
      <c r="W39" s="60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</row>
    <row r="40" spans="1:48" ht="126" x14ac:dyDescent="0.25">
      <c r="A40" s="37" t="s">
        <v>165</v>
      </c>
      <c r="B40" s="38" t="s">
        <v>168</v>
      </c>
      <c r="C40" s="39" t="s">
        <v>25</v>
      </c>
      <c r="D40" s="47">
        <v>0</v>
      </c>
      <c r="E40" s="47">
        <v>0</v>
      </c>
      <c r="F40" s="47">
        <v>0</v>
      </c>
      <c r="G40" s="47" t="s">
        <v>60</v>
      </c>
      <c r="H40" s="47" t="s">
        <v>60</v>
      </c>
      <c r="I40" s="47" t="s">
        <v>60</v>
      </c>
      <c r="J40" s="47" t="s">
        <v>60</v>
      </c>
      <c r="K40" s="47" t="s">
        <v>60</v>
      </c>
      <c r="L40" s="47">
        <v>0</v>
      </c>
      <c r="M40" s="47">
        <v>0</v>
      </c>
      <c r="N40" s="47" t="s">
        <v>60</v>
      </c>
      <c r="O40" s="47" t="s">
        <v>60</v>
      </c>
      <c r="P40" s="47" t="s">
        <v>60</v>
      </c>
      <c r="Q40" s="47" t="s">
        <v>60</v>
      </c>
      <c r="R40" s="47" t="s">
        <v>60</v>
      </c>
      <c r="S40" s="47">
        <v>0</v>
      </c>
      <c r="T40" s="47">
        <v>0</v>
      </c>
      <c r="U40" s="47">
        <f t="shared" si="3"/>
        <v>0</v>
      </c>
      <c r="V40" s="47">
        <f t="shared" ref="V40" si="7">IF(F40=0,0,(U40/F40*100))</f>
        <v>0</v>
      </c>
      <c r="W40" s="60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</row>
    <row r="41" spans="1:48" ht="126" x14ac:dyDescent="0.25">
      <c r="A41" s="37" t="s">
        <v>165</v>
      </c>
      <c r="B41" s="38" t="s">
        <v>169</v>
      </c>
      <c r="C41" s="39" t="s">
        <v>25</v>
      </c>
      <c r="D41" s="47">
        <v>0</v>
      </c>
      <c r="E41" s="47">
        <v>0</v>
      </c>
      <c r="F41" s="47">
        <v>0</v>
      </c>
      <c r="G41" s="47" t="s">
        <v>60</v>
      </c>
      <c r="H41" s="47" t="s">
        <v>60</v>
      </c>
      <c r="I41" s="47" t="s">
        <v>60</v>
      </c>
      <c r="J41" s="47" t="s">
        <v>60</v>
      </c>
      <c r="K41" s="47" t="s">
        <v>60</v>
      </c>
      <c r="L41" s="47">
        <v>0</v>
      </c>
      <c r="M41" s="47">
        <v>0</v>
      </c>
      <c r="N41" s="47" t="s">
        <v>60</v>
      </c>
      <c r="O41" s="47" t="s">
        <v>60</v>
      </c>
      <c r="P41" s="47" t="s">
        <v>60</v>
      </c>
      <c r="Q41" s="47" t="s">
        <v>60</v>
      </c>
      <c r="R41" s="47" t="s">
        <v>60</v>
      </c>
      <c r="S41" s="47">
        <v>0</v>
      </c>
      <c r="T41" s="47">
        <v>0</v>
      </c>
      <c r="U41" s="47">
        <f t="shared" si="3"/>
        <v>0</v>
      </c>
      <c r="V41" s="47">
        <f t="shared" si="4"/>
        <v>0</v>
      </c>
      <c r="W41" s="60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</row>
    <row r="42" spans="1:48" ht="47.25" x14ac:dyDescent="0.25">
      <c r="A42" s="37" t="s">
        <v>170</v>
      </c>
      <c r="B42" s="38" t="s">
        <v>166</v>
      </c>
      <c r="C42" s="39" t="s">
        <v>25</v>
      </c>
      <c r="D42" s="49">
        <v>0</v>
      </c>
      <c r="E42" s="49">
        <v>0</v>
      </c>
      <c r="F42" s="49">
        <v>0</v>
      </c>
      <c r="G42" s="49" t="s">
        <v>60</v>
      </c>
      <c r="H42" s="49" t="s">
        <v>60</v>
      </c>
      <c r="I42" s="49" t="s">
        <v>60</v>
      </c>
      <c r="J42" s="49" t="s">
        <v>60</v>
      </c>
      <c r="K42" s="49" t="s">
        <v>60</v>
      </c>
      <c r="L42" s="49">
        <v>0</v>
      </c>
      <c r="M42" s="49">
        <v>0</v>
      </c>
      <c r="N42" s="49" t="s">
        <v>60</v>
      </c>
      <c r="O42" s="49" t="s">
        <v>60</v>
      </c>
      <c r="P42" s="49" t="s">
        <v>60</v>
      </c>
      <c r="Q42" s="49" t="s">
        <v>60</v>
      </c>
      <c r="R42" s="49" t="s">
        <v>60</v>
      </c>
      <c r="S42" s="49">
        <v>0</v>
      </c>
      <c r="T42" s="49">
        <v>0</v>
      </c>
      <c r="U42" s="49">
        <f t="shared" si="3"/>
        <v>0</v>
      </c>
      <c r="V42" s="49">
        <f t="shared" si="4"/>
        <v>0</v>
      </c>
      <c r="W42" s="62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</row>
    <row r="43" spans="1:48" ht="61.5" customHeight="1" x14ac:dyDescent="0.25">
      <c r="A43" s="37" t="s">
        <v>170</v>
      </c>
      <c r="B43" s="38" t="s">
        <v>167</v>
      </c>
      <c r="C43" s="39" t="s">
        <v>25</v>
      </c>
      <c r="D43" s="47">
        <v>0</v>
      </c>
      <c r="E43" s="47">
        <v>0</v>
      </c>
      <c r="F43" s="47">
        <v>0</v>
      </c>
      <c r="G43" s="47" t="s">
        <v>60</v>
      </c>
      <c r="H43" s="47" t="s">
        <v>60</v>
      </c>
      <c r="I43" s="47" t="s">
        <v>60</v>
      </c>
      <c r="J43" s="47" t="s">
        <v>60</v>
      </c>
      <c r="K43" s="47" t="s">
        <v>60</v>
      </c>
      <c r="L43" s="47">
        <v>0</v>
      </c>
      <c r="M43" s="47">
        <v>0</v>
      </c>
      <c r="N43" s="47" t="s">
        <v>60</v>
      </c>
      <c r="O43" s="47" t="s">
        <v>60</v>
      </c>
      <c r="P43" s="47" t="s">
        <v>60</v>
      </c>
      <c r="Q43" s="47" t="s">
        <v>60</v>
      </c>
      <c r="R43" s="47" t="s">
        <v>60</v>
      </c>
      <c r="S43" s="47">
        <v>0</v>
      </c>
      <c r="T43" s="47">
        <v>0</v>
      </c>
      <c r="U43" s="47">
        <f t="shared" si="3"/>
        <v>0</v>
      </c>
      <c r="V43" s="47">
        <f t="shared" si="4"/>
        <v>0</v>
      </c>
      <c r="W43" s="59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</row>
    <row r="44" spans="1:48" ht="126" x14ac:dyDescent="0.25">
      <c r="A44" s="37" t="s">
        <v>170</v>
      </c>
      <c r="B44" s="38" t="s">
        <v>168</v>
      </c>
      <c r="C44" s="39" t="s">
        <v>25</v>
      </c>
      <c r="D44" s="47">
        <v>0</v>
      </c>
      <c r="E44" s="47">
        <v>0</v>
      </c>
      <c r="F44" s="47">
        <v>0</v>
      </c>
      <c r="G44" s="47" t="s">
        <v>60</v>
      </c>
      <c r="H44" s="47" t="s">
        <v>60</v>
      </c>
      <c r="I44" s="47" t="s">
        <v>60</v>
      </c>
      <c r="J44" s="47" t="s">
        <v>60</v>
      </c>
      <c r="K44" s="47" t="s">
        <v>60</v>
      </c>
      <c r="L44" s="47">
        <v>0</v>
      </c>
      <c r="M44" s="47">
        <v>0</v>
      </c>
      <c r="N44" s="47" t="s">
        <v>60</v>
      </c>
      <c r="O44" s="47" t="s">
        <v>60</v>
      </c>
      <c r="P44" s="47" t="s">
        <v>60</v>
      </c>
      <c r="Q44" s="47" t="s">
        <v>60</v>
      </c>
      <c r="R44" s="47" t="s">
        <v>60</v>
      </c>
      <c r="S44" s="47">
        <v>0</v>
      </c>
      <c r="T44" s="47">
        <v>0</v>
      </c>
      <c r="U44" s="47">
        <f t="shared" si="3"/>
        <v>0</v>
      </c>
      <c r="V44" s="47">
        <f t="shared" ref="V44:V46" si="8">IF(F44=0,0,(U44/F44*100))</f>
        <v>0</v>
      </c>
      <c r="W44" s="62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</row>
    <row r="45" spans="1:48" ht="126" x14ac:dyDescent="0.25">
      <c r="A45" s="37" t="s">
        <v>170</v>
      </c>
      <c r="B45" s="38" t="s">
        <v>171</v>
      </c>
      <c r="C45" s="39" t="s">
        <v>25</v>
      </c>
      <c r="D45" s="47">
        <v>0</v>
      </c>
      <c r="E45" s="47">
        <v>0</v>
      </c>
      <c r="F45" s="47">
        <v>0</v>
      </c>
      <c r="G45" s="47" t="s">
        <v>60</v>
      </c>
      <c r="H45" s="47" t="s">
        <v>60</v>
      </c>
      <c r="I45" s="47" t="s">
        <v>60</v>
      </c>
      <c r="J45" s="47" t="s">
        <v>60</v>
      </c>
      <c r="K45" s="47" t="s">
        <v>60</v>
      </c>
      <c r="L45" s="47">
        <v>0</v>
      </c>
      <c r="M45" s="47">
        <v>0</v>
      </c>
      <c r="N45" s="47" t="s">
        <v>60</v>
      </c>
      <c r="O45" s="47" t="s">
        <v>60</v>
      </c>
      <c r="P45" s="47" t="s">
        <v>60</v>
      </c>
      <c r="Q45" s="47" t="s">
        <v>60</v>
      </c>
      <c r="R45" s="47" t="s">
        <v>60</v>
      </c>
      <c r="S45" s="47">
        <v>0</v>
      </c>
      <c r="T45" s="47">
        <v>0</v>
      </c>
      <c r="U45" s="47">
        <f t="shared" si="3"/>
        <v>0</v>
      </c>
      <c r="V45" s="47">
        <f t="shared" si="8"/>
        <v>0</v>
      </c>
      <c r="W45" s="60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</row>
    <row r="46" spans="1:48" ht="110.25" x14ac:dyDescent="0.25">
      <c r="A46" s="34" t="s">
        <v>47</v>
      </c>
      <c r="B46" s="35" t="s">
        <v>48</v>
      </c>
      <c r="C46" s="36" t="s">
        <v>25</v>
      </c>
      <c r="D46" s="48">
        <f>D47+D48</f>
        <v>171.68433705862373</v>
      </c>
      <c r="E46" s="48">
        <v>0</v>
      </c>
      <c r="F46" s="48">
        <v>0</v>
      </c>
      <c r="G46" s="48" t="s">
        <v>60</v>
      </c>
      <c r="H46" s="48" t="s">
        <v>60</v>
      </c>
      <c r="I46" s="48" t="s">
        <v>60</v>
      </c>
      <c r="J46" s="48" t="s">
        <v>60</v>
      </c>
      <c r="K46" s="48" t="s">
        <v>60</v>
      </c>
      <c r="L46" s="48">
        <v>0</v>
      </c>
      <c r="M46" s="48">
        <f>M47+M48</f>
        <v>19.602917120000001</v>
      </c>
      <c r="N46" s="48" t="s">
        <v>60</v>
      </c>
      <c r="O46" s="48" t="s">
        <v>60</v>
      </c>
      <c r="P46" s="48" t="s">
        <v>60</v>
      </c>
      <c r="Q46" s="48" t="s">
        <v>60</v>
      </c>
      <c r="R46" s="48" t="s">
        <v>60</v>
      </c>
      <c r="S46" s="48">
        <v>0</v>
      </c>
      <c r="T46" s="48">
        <v>0</v>
      </c>
      <c r="U46" s="48">
        <f t="shared" si="3"/>
        <v>19.602917120000001</v>
      </c>
      <c r="V46" s="48">
        <f t="shared" si="8"/>
        <v>0</v>
      </c>
      <c r="W46" s="61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</row>
    <row r="47" spans="1:48" ht="94.5" x14ac:dyDescent="0.25">
      <c r="A47" s="34" t="s">
        <v>49</v>
      </c>
      <c r="B47" s="35" t="s">
        <v>50</v>
      </c>
      <c r="C47" s="36" t="s">
        <v>25</v>
      </c>
      <c r="D47" s="48">
        <v>0</v>
      </c>
      <c r="E47" s="48">
        <v>0</v>
      </c>
      <c r="F47" s="48">
        <v>0</v>
      </c>
      <c r="G47" s="48" t="s">
        <v>60</v>
      </c>
      <c r="H47" s="48" t="s">
        <v>60</v>
      </c>
      <c r="I47" s="48" t="s">
        <v>60</v>
      </c>
      <c r="J47" s="48" t="s">
        <v>60</v>
      </c>
      <c r="K47" s="48" t="s">
        <v>60</v>
      </c>
      <c r="L47" s="48">
        <v>0</v>
      </c>
      <c r="M47" s="48">
        <v>0</v>
      </c>
      <c r="N47" s="48" t="s">
        <v>60</v>
      </c>
      <c r="O47" s="48" t="s">
        <v>60</v>
      </c>
      <c r="P47" s="48" t="s">
        <v>60</v>
      </c>
      <c r="Q47" s="48" t="s">
        <v>60</v>
      </c>
      <c r="R47" s="48" t="s">
        <v>60</v>
      </c>
      <c r="S47" s="48">
        <v>0</v>
      </c>
      <c r="T47" s="48">
        <v>0</v>
      </c>
      <c r="U47" s="48">
        <f t="shared" si="3"/>
        <v>0</v>
      </c>
      <c r="V47" s="48">
        <f t="shared" ref="V47:V72" si="9">IF(F47=0,0,(U47/F47*100))</f>
        <v>0</v>
      </c>
      <c r="W47" s="63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</row>
    <row r="48" spans="1:48" ht="110.25" x14ac:dyDescent="0.25">
      <c r="A48" s="34" t="s">
        <v>51</v>
      </c>
      <c r="B48" s="35" t="s">
        <v>52</v>
      </c>
      <c r="C48" s="36" t="s">
        <v>25</v>
      </c>
      <c r="D48" s="48">
        <f>SUM(D49:D53)</f>
        <v>171.68433705862373</v>
      </c>
      <c r="E48" s="48">
        <v>0</v>
      </c>
      <c r="F48" s="48">
        <v>0</v>
      </c>
      <c r="G48" s="48" t="s">
        <v>60</v>
      </c>
      <c r="H48" s="48" t="s">
        <v>60</v>
      </c>
      <c r="I48" s="48" t="s">
        <v>60</v>
      </c>
      <c r="J48" s="48" t="s">
        <v>60</v>
      </c>
      <c r="K48" s="48" t="s">
        <v>60</v>
      </c>
      <c r="L48" s="48">
        <v>0</v>
      </c>
      <c r="M48" s="48">
        <f>SUM(M49:M53)</f>
        <v>19.602917120000001</v>
      </c>
      <c r="N48" s="48" t="s">
        <v>60</v>
      </c>
      <c r="O48" s="48" t="s">
        <v>60</v>
      </c>
      <c r="P48" s="48" t="s">
        <v>60</v>
      </c>
      <c r="Q48" s="48" t="s">
        <v>60</v>
      </c>
      <c r="R48" s="48" t="s">
        <v>60</v>
      </c>
      <c r="S48" s="48">
        <v>0</v>
      </c>
      <c r="T48" s="48">
        <v>0</v>
      </c>
      <c r="U48" s="48">
        <f t="shared" si="3"/>
        <v>19.602917120000001</v>
      </c>
      <c r="V48" s="48">
        <f t="shared" si="9"/>
        <v>0</v>
      </c>
      <c r="W48" s="63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</row>
    <row r="49" spans="1:48" ht="31.5" x14ac:dyDescent="0.25">
      <c r="A49" s="40" t="s">
        <v>172</v>
      </c>
      <c r="B49" s="41" t="s">
        <v>53</v>
      </c>
      <c r="C49" s="40" t="s">
        <v>60</v>
      </c>
      <c r="D49" s="49">
        <v>8.9822067346666667</v>
      </c>
      <c r="E49" s="49">
        <v>0</v>
      </c>
      <c r="F49" s="49">
        <v>0</v>
      </c>
      <c r="G49" s="49" t="s">
        <v>60</v>
      </c>
      <c r="H49" s="49" t="s">
        <v>60</v>
      </c>
      <c r="I49" s="49" t="s">
        <v>60</v>
      </c>
      <c r="J49" s="49" t="s">
        <v>60</v>
      </c>
      <c r="K49" s="49" t="s">
        <v>60</v>
      </c>
      <c r="L49" s="49">
        <v>0</v>
      </c>
      <c r="M49" s="49">
        <v>8.9823652900000006</v>
      </c>
      <c r="N49" s="49" t="s">
        <v>60</v>
      </c>
      <c r="O49" s="49" t="s">
        <v>60</v>
      </c>
      <c r="P49" s="49" t="s">
        <v>60</v>
      </c>
      <c r="Q49" s="49" t="s">
        <v>60</v>
      </c>
      <c r="R49" s="49" t="s">
        <v>187</v>
      </c>
      <c r="S49" s="49">
        <v>0</v>
      </c>
      <c r="T49" s="49">
        <v>0</v>
      </c>
      <c r="U49" s="49">
        <f t="shared" si="3"/>
        <v>8.9823652900000006</v>
      </c>
      <c r="V49" s="49">
        <f t="shared" si="9"/>
        <v>0</v>
      </c>
      <c r="W49" s="60" t="s">
        <v>206</v>
      </c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</row>
    <row r="50" spans="1:48" ht="63" x14ac:dyDescent="0.25">
      <c r="A50" s="40" t="s">
        <v>172</v>
      </c>
      <c r="B50" s="41" t="s">
        <v>137</v>
      </c>
      <c r="C50" s="40" t="s">
        <v>60</v>
      </c>
      <c r="D50" s="49">
        <v>7.3145513671451292</v>
      </c>
      <c r="E50" s="49">
        <v>0</v>
      </c>
      <c r="F50" s="49">
        <v>0</v>
      </c>
      <c r="G50" s="49" t="s">
        <v>60</v>
      </c>
      <c r="H50" s="49" t="s">
        <v>60</v>
      </c>
      <c r="I50" s="49" t="s">
        <v>60</v>
      </c>
      <c r="J50" s="49" t="s">
        <v>60</v>
      </c>
      <c r="K50" s="49" t="s">
        <v>60</v>
      </c>
      <c r="L50" s="49">
        <v>0</v>
      </c>
      <c r="M50" s="49">
        <v>5.9205774599999996</v>
      </c>
      <c r="N50" s="49" t="s">
        <v>60</v>
      </c>
      <c r="O50" s="49" t="s">
        <v>60</v>
      </c>
      <c r="P50" s="49" t="s">
        <v>60</v>
      </c>
      <c r="Q50" s="49" t="s">
        <v>60</v>
      </c>
      <c r="R50" s="65" t="s">
        <v>188</v>
      </c>
      <c r="S50" s="49">
        <v>0</v>
      </c>
      <c r="T50" s="49">
        <v>0</v>
      </c>
      <c r="U50" s="49">
        <f t="shared" si="3"/>
        <v>5.9205774599999996</v>
      </c>
      <c r="V50" s="49">
        <f t="shared" si="9"/>
        <v>0</v>
      </c>
      <c r="W50" s="60" t="s">
        <v>206</v>
      </c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</row>
    <row r="51" spans="1:48" ht="110.25" x14ac:dyDescent="0.25">
      <c r="A51" s="40" t="s">
        <v>172</v>
      </c>
      <c r="B51" s="41" t="s">
        <v>138</v>
      </c>
      <c r="C51" s="40" t="s">
        <v>60</v>
      </c>
      <c r="D51" s="49">
        <v>40.564245899514141</v>
      </c>
      <c r="E51" s="49">
        <v>0</v>
      </c>
      <c r="F51" s="49">
        <v>0</v>
      </c>
      <c r="G51" s="49" t="s">
        <v>60</v>
      </c>
      <c r="H51" s="49" t="s">
        <v>60</v>
      </c>
      <c r="I51" s="49" t="s">
        <v>60</v>
      </c>
      <c r="J51" s="49" t="s">
        <v>60</v>
      </c>
      <c r="K51" s="49" t="s">
        <v>60</v>
      </c>
      <c r="L51" s="49">
        <v>0</v>
      </c>
      <c r="M51" s="49">
        <v>0</v>
      </c>
      <c r="N51" s="49" t="s">
        <v>60</v>
      </c>
      <c r="O51" s="49" t="s">
        <v>60</v>
      </c>
      <c r="P51" s="49" t="s">
        <v>60</v>
      </c>
      <c r="Q51" s="49" t="s">
        <v>60</v>
      </c>
      <c r="R51" s="49" t="s">
        <v>60</v>
      </c>
      <c r="S51" s="49">
        <v>0</v>
      </c>
      <c r="T51" s="49">
        <v>0</v>
      </c>
      <c r="U51" s="49">
        <f t="shared" si="3"/>
        <v>0</v>
      </c>
      <c r="V51" s="49">
        <f t="shared" si="9"/>
        <v>0</v>
      </c>
      <c r="W51" s="60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</row>
    <row r="52" spans="1:48" ht="94.5" x14ac:dyDescent="0.25">
      <c r="A52" s="40" t="s">
        <v>172</v>
      </c>
      <c r="B52" s="41" t="s">
        <v>139</v>
      </c>
      <c r="C52" s="40" t="s">
        <v>60</v>
      </c>
      <c r="D52" s="49">
        <v>109.23779125396445</v>
      </c>
      <c r="E52" s="49">
        <v>0</v>
      </c>
      <c r="F52" s="49">
        <v>0</v>
      </c>
      <c r="G52" s="49" t="s">
        <v>60</v>
      </c>
      <c r="H52" s="49" t="s">
        <v>60</v>
      </c>
      <c r="I52" s="49" t="s">
        <v>60</v>
      </c>
      <c r="J52" s="49" t="s">
        <v>60</v>
      </c>
      <c r="K52" s="49" t="s">
        <v>60</v>
      </c>
      <c r="L52" s="49">
        <v>0</v>
      </c>
      <c r="M52" s="49">
        <v>0</v>
      </c>
      <c r="N52" s="49" t="s">
        <v>60</v>
      </c>
      <c r="O52" s="49" t="s">
        <v>60</v>
      </c>
      <c r="P52" s="49" t="s">
        <v>60</v>
      </c>
      <c r="Q52" s="49" t="s">
        <v>60</v>
      </c>
      <c r="R52" s="49" t="s">
        <v>60</v>
      </c>
      <c r="S52" s="49">
        <v>0</v>
      </c>
      <c r="T52" s="49">
        <v>0</v>
      </c>
      <c r="U52" s="49">
        <f t="shared" si="3"/>
        <v>0</v>
      </c>
      <c r="V52" s="49">
        <f t="shared" si="9"/>
        <v>0</v>
      </c>
      <c r="W52" s="62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</row>
    <row r="53" spans="1:48" ht="78.75" x14ac:dyDescent="0.25">
      <c r="A53" s="40" t="s">
        <v>172</v>
      </c>
      <c r="B53" s="41" t="s">
        <v>124</v>
      </c>
      <c r="C53" s="40" t="s">
        <v>60</v>
      </c>
      <c r="D53" s="49">
        <v>5.5855418033333333</v>
      </c>
      <c r="E53" s="49">
        <v>0</v>
      </c>
      <c r="F53" s="49">
        <v>0</v>
      </c>
      <c r="G53" s="49" t="s">
        <v>60</v>
      </c>
      <c r="H53" s="49" t="s">
        <v>60</v>
      </c>
      <c r="I53" s="49" t="s">
        <v>60</v>
      </c>
      <c r="J53" s="49" t="s">
        <v>60</v>
      </c>
      <c r="K53" s="49" t="s">
        <v>60</v>
      </c>
      <c r="L53" s="49">
        <v>0</v>
      </c>
      <c r="M53" s="49">
        <v>4.6999743699999996</v>
      </c>
      <c r="N53" s="49" t="s">
        <v>60</v>
      </c>
      <c r="O53" s="49" t="s">
        <v>60</v>
      </c>
      <c r="P53" s="49" t="s">
        <v>60</v>
      </c>
      <c r="Q53" s="49" t="s">
        <v>60</v>
      </c>
      <c r="R53" s="65" t="s">
        <v>188</v>
      </c>
      <c r="S53" s="49">
        <v>0</v>
      </c>
      <c r="T53" s="49">
        <v>0</v>
      </c>
      <c r="U53" s="49">
        <f t="shared" si="3"/>
        <v>4.6999743699999996</v>
      </c>
      <c r="V53" s="49">
        <f t="shared" si="9"/>
        <v>0</v>
      </c>
      <c r="W53" s="60" t="s">
        <v>206</v>
      </c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</row>
    <row r="54" spans="1:48" ht="47.25" x14ac:dyDescent="0.25">
      <c r="A54" s="31" t="s">
        <v>54</v>
      </c>
      <c r="B54" s="32" t="s">
        <v>55</v>
      </c>
      <c r="C54" s="33" t="s">
        <v>25</v>
      </c>
      <c r="D54" s="50">
        <f>D56+D58</f>
        <v>1921.6267014936586</v>
      </c>
      <c r="E54" s="50">
        <v>0</v>
      </c>
      <c r="F54" s="50">
        <v>0</v>
      </c>
      <c r="G54" s="50" t="s">
        <v>60</v>
      </c>
      <c r="H54" s="50" t="s">
        <v>60</v>
      </c>
      <c r="I54" s="50" t="s">
        <v>60</v>
      </c>
      <c r="J54" s="50" t="s">
        <v>60</v>
      </c>
      <c r="K54" s="50" t="s">
        <v>60</v>
      </c>
      <c r="L54" s="50">
        <v>0</v>
      </c>
      <c r="M54" s="50">
        <f>M55</f>
        <v>219.13570604999998</v>
      </c>
      <c r="N54" s="50" t="s">
        <v>60</v>
      </c>
      <c r="O54" s="50" t="s">
        <v>60</v>
      </c>
      <c r="P54" s="50" t="s">
        <v>60</v>
      </c>
      <c r="Q54" s="50" t="s">
        <v>60</v>
      </c>
      <c r="R54" s="50" t="s">
        <v>60</v>
      </c>
      <c r="S54" s="50">
        <v>0</v>
      </c>
      <c r="T54" s="50">
        <v>0</v>
      </c>
      <c r="U54" s="50">
        <f t="shared" si="3"/>
        <v>219.13570604999998</v>
      </c>
      <c r="V54" s="50">
        <f t="shared" si="9"/>
        <v>0</v>
      </c>
      <c r="W54" s="33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</row>
    <row r="55" spans="1:48" ht="78.75" x14ac:dyDescent="0.25">
      <c r="A55" s="34" t="s">
        <v>56</v>
      </c>
      <c r="B55" s="35" t="s">
        <v>57</v>
      </c>
      <c r="C55" s="36" t="s">
        <v>25</v>
      </c>
      <c r="D55" s="48">
        <v>0</v>
      </c>
      <c r="E55" s="48">
        <v>0</v>
      </c>
      <c r="F55" s="48">
        <v>0</v>
      </c>
      <c r="G55" s="48" t="s">
        <v>60</v>
      </c>
      <c r="H55" s="48" t="s">
        <v>60</v>
      </c>
      <c r="I55" s="48" t="s">
        <v>60</v>
      </c>
      <c r="J55" s="48" t="s">
        <v>60</v>
      </c>
      <c r="K55" s="48" t="s">
        <v>60</v>
      </c>
      <c r="L55" s="48">
        <v>0</v>
      </c>
      <c r="M55" s="48">
        <f>M56+M58</f>
        <v>219.13570604999998</v>
      </c>
      <c r="N55" s="48" t="s">
        <v>60</v>
      </c>
      <c r="O55" s="48" t="s">
        <v>60</v>
      </c>
      <c r="P55" s="48" t="s">
        <v>60</v>
      </c>
      <c r="Q55" s="48" t="s">
        <v>60</v>
      </c>
      <c r="R55" s="48" t="s">
        <v>60</v>
      </c>
      <c r="S55" s="48">
        <v>0</v>
      </c>
      <c r="T55" s="48">
        <v>0</v>
      </c>
      <c r="U55" s="48">
        <f t="shared" si="3"/>
        <v>219.13570604999998</v>
      </c>
      <c r="V55" s="48">
        <f t="shared" si="9"/>
        <v>0</v>
      </c>
      <c r="W55" s="63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</row>
    <row r="56" spans="1:48" ht="47.25" x14ac:dyDescent="0.25">
      <c r="A56" s="34" t="s">
        <v>58</v>
      </c>
      <c r="B56" s="35" t="s">
        <v>59</v>
      </c>
      <c r="C56" s="36" t="s">
        <v>25</v>
      </c>
      <c r="D56" s="48">
        <f>D57</f>
        <v>93.435311526335639</v>
      </c>
      <c r="E56" s="48">
        <v>0</v>
      </c>
      <c r="F56" s="48">
        <v>0</v>
      </c>
      <c r="G56" s="48" t="s">
        <v>60</v>
      </c>
      <c r="H56" s="48" t="s">
        <v>60</v>
      </c>
      <c r="I56" s="48" t="s">
        <v>60</v>
      </c>
      <c r="J56" s="48" t="s">
        <v>60</v>
      </c>
      <c r="K56" s="48" t="s">
        <v>60</v>
      </c>
      <c r="L56" s="48">
        <v>0</v>
      </c>
      <c r="M56" s="48">
        <f>M57</f>
        <v>0</v>
      </c>
      <c r="N56" s="48" t="s">
        <v>60</v>
      </c>
      <c r="O56" s="48" t="s">
        <v>60</v>
      </c>
      <c r="P56" s="48" t="s">
        <v>60</v>
      </c>
      <c r="Q56" s="48" t="s">
        <v>60</v>
      </c>
      <c r="R56" s="48" t="s">
        <v>60</v>
      </c>
      <c r="S56" s="48">
        <v>0</v>
      </c>
      <c r="T56" s="48">
        <v>0</v>
      </c>
      <c r="U56" s="48">
        <f t="shared" si="3"/>
        <v>0</v>
      </c>
      <c r="V56" s="48">
        <f t="shared" ref="V56:V60" si="10">IF(F56=0,0,(U56/F56*100))</f>
        <v>0</v>
      </c>
      <c r="W56" s="61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</row>
    <row r="57" spans="1:48" ht="94.5" x14ac:dyDescent="0.25">
      <c r="A57" s="40" t="s">
        <v>173</v>
      </c>
      <c r="B57" s="41" t="s">
        <v>123</v>
      </c>
      <c r="C57" s="40" t="s">
        <v>60</v>
      </c>
      <c r="D57" s="49">
        <v>93.435311526335639</v>
      </c>
      <c r="E57" s="49">
        <v>0</v>
      </c>
      <c r="F57" s="49">
        <v>0</v>
      </c>
      <c r="G57" s="49" t="s">
        <v>60</v>
      </c>
      <c r="H57" s="49" t="s">
        <v>60</v>
      </c>
      <c r="I57" s="49" t="s">
        <v>60</v>
      </c>
      <c r="J57" s="49" t="s">
        <v>60</v>
      </c>
      <c r="K57" s="49" t="s">
        <v>60</v>
      </c>
      <c r="L57" s="49">
        <v>0</v>
      </c>
      <c r="M57" s="49">
        <v>0</v>
      </c>
      <c r="N57" s="49" t="s">
        <v>60</v>
      </c>
      <c r="O57" s="49" t="s">
        <v>60</v>
      </c>
      <c r="P57" s="49" t="s">
        <v>60</v>
      </c>
      <c r="Q57" s="49" t="s">
        <v>60</v>
      </c>
      <c r="R57" s="49" t="s">
        <v>60</v>
      </c>
      <c r="S57" s="49">
        <v>0</v>
      </c>
      <c r="T57" s="49">
        <v>0</v>
      </c>
      <c r="U57" s="49">
        <f t="shared" si="3"/>
        <v>0</v>
      </c>
      <c r="V57" s="49">
        <f t="shared" si="10"/>
        <v>0</v>
      </c>
      <c r="W57" s="60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</row>
    <row r="58" spans="1:48" ht="78.75" x14ac:dyDescent="0.25">
      <c r="A58" s="34" t="s">
        <v>61</v>
      </c>
      <c r="B58" s="35" t="s">
        <v>62</v>
      </c>
      <c r="C58" s="36" t="s">
        <v>25</v>
      </c>
      <c r="D58" s="48">
        <f>SUM(D59:D85)</f>
        <v>1828.1913899673229</v>
      </c>
      <c r="E58" s="48">
        <v>0</v>
      </c>
      <c r="F58" s="48">
        <v>0</v>
      </c>
      <c r="G58" s="48" t="s">
        <v>60</v>
      </c>
      <c r="H58" s="48" t="s">
        <v>60</v>
      </c>
      <c r="I58" s="48" t="s">
        <v>60</v>
      </c>
      <c r="J58" s="48" t="s">
        <v>60</v>
      </c>
      <c r="K58" s="48" t="s">
        <v>60</v>
      </c>
      <c r="L58" s="48">
        <v>0</v>
      </c>
      <c r="M58" s="48">
        <f>SUM(M59:M85)</f>
        <v>219.13570604999998</v>
      </c>
      <c r="N58" s="48" t="s">
        <v>60</v>
      </c>
      <c r="O58" s="48" t="s">
        <v>60</v>
      </c>
      <c r="P58" s="48" t="s">
        <v>60</v>
      </c>
      <c r="Q58" s="48" t="s">
        <v>60</v>
      </c>
      <c r="R58" s="48" t="s">
        <v>60</v>
      </c>
      <c r="S58" s="48">
        <v>0</v>
      </c>
      <c r="T58" s="48">
        <v>0</v>
      </c>
      <c r="U58" s="48">
        <f t="shared" si="3"/>
        <v>219.13570604999998</v>
      </c>
      <c r="V58" s="48">
        <f t="shared" si="10"/>
        <v>0</v>
      </c>
      <c r="W58" s="61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</row>
    <row r="59" spans="1:48" ht="78.75" x14ac:dyDescent="0.25">
      <c r="A59" s="40" t="s">
        <v>174</v>
      </c>
      <c r="B59" s="41" t="s">
        <v>121</v>
      </c>
      <c r="C59" s="40" t="s">
        <v>60</v>
      </c>
      <c r="D59" s="49">
        <v>9.6273642319999997</v>
      </c>
      <c r="E59" s="49">
        <v>0</v>
      </c>
      <c r="F59" s="49">
        <v>0</v>
      </c>
      <c r="G59" s="49" t="s">
        <v>60</v>
      </c>
      <c r="H59" s="49" t="s">
        <v>60</v>
      </c>
      <c r="I59" s="49" t="s">
        <v>60</v>
      </c>
      <c r="J59" s="49" t="s">
        <v>60</v>
      </c>
      <c r="K59" s="49" t="s">
        <v>60</v>
      </c>
      <c r="L59" s="49">
        <v>0</v>
      </c>
      <c r="M59" s="49">
        <v>2.73764853</v>
      </c>
      <c r="N59" s="49" t="s">
        <v>60</v>
      </c>
      <c r="O59" s="49" t="s">
        <v>60</v>
      </c>
      <c r="P59" s="49" t="s">
        <v>60</v>
      </c>
      <c r="Q59" s="49" t="s">
        <v>60</v>
      </c>
      <c r="R59" s="65" t="s">
        <v>189</v>
      </c>
      <c r="S59" s="49">
        <v>0</v>
      </c>
      <c r="T59" s="49">
        <v>0</v>
      </c>
      <c r="U59" s="49">
        <f t="shared" si="3"/>
        <v>2.73764853</v>
      </c>
      <c r="V59" s="49">
        <f t="shared" si="10"/>
        <v>0</v>
      </c>
      <c r="W59" s="60" t="s">
        <v>184</v>
      </c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</row>
    <row r="60" spans="1:48" ht="47.25" x14ac:dyDescent="0.25">
      <c r="A60" s="40" t="s">
        <v>174</v>
      </c>
      <c r="B60" s="41" t="s">
        <v>175</v>
      </c>
      <c r="C60" s="40" t="s">
        <v>60</v>
      </c>
      <c r="D60" s="49">
        <v>19.027497280466498</v>
      </c>
      <c r="E60" s="49">
        <v>0</v>
      </c>
      <c r="F60" s="49">
        <v>0</v>
      </c>
      <c r="G60" s="49" t="s">
        <v>60</v>
      </c>
      <c r="H60" s="49" t="s">
        <v>60</v>
      </c>
      <c r="I60" s="49" t="s">
        <v>60</v>
      </c>
      <c r="J60" s="49" t="s">
        <v>60</v>
      </c>
      <c r="K60" s="49" t="s">
        <v>60</v>
      </c>
      <c r="L60" s="49">
        <v>0</v>
      </c>
      <c r="M60" s="49">
        <v>0.16742305999999998</v>
      </c>
      <c r="N60" s="49" t="s">
        <v>60</v>
      </c>
      <c r="O60" s="49" t="s">
        <v>60</v>
      </c>
      <c r="P60" s="49" t="s">
        <v>60</v>
      </c>
      <c r="Q60" s="49" t="s">
        <v>60</v>
      </c>
      <c r="R60" s="49" t="s">
        <v>190</v>
      </c>
      <c r="S60" s="49">
        <v>0</v>
      </c>
      <c r="T60" s="49">
        <v>0</v>
      </c>
      <c r="U60" s="49">
        <f t="shared" si="3"/>
        <v>0.16742305999999998</v>
      </c>
      <c r="V60" s="49">
        <f t="shared" si="10"/>
        <v>0</v>
      </c>
      <c r="W60" s="60" t="s">
        <v>207</v>
      </c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</row>
    <row r="61" spans="1:48" ht="78.75" x14ac:dyDescent="0.25">
      <c r="A61" s="40" t="s">
        <v>174</v>
      </c>
      <c r="B61" s="41" t="s">
        <v>119</v>
      </c>
      <c r="C61" s="40" t="s">
        <v>60</v>
      </c>
      <c r="D61" s="49">
        <v>7.9542388900000009</v>
      </c>
      <c r="E61" s="49">
        <v>0</v>
      </c>
      <c r="F61" s="49">
        <v>0</v>
      </c>
      <c r="G61" s="49" t="s">
        <v>60</v>
      </c>
      <c r="H61" s="49" t="s">
        <v>60</v>
      </c>
      <c r="I61" s="49" t="s">
        <v>60</v>
      </c>
      <c r="J61" s="49" t="s">
        <v>60</v>
      </c>
      <c r="K61" s="49" t="s">
        <v>60</v>
      </c>
      <c r="L61" s="49">
        <v>0</v>
      </c>
      <c r="M61" s="49">
        <v>7.9542388900000001</v>
      </c>
      <c r="N61" s="49" t="s">
        <v>60</v>
      </c>
      <c r="O61" s="49" t="s">
        <v>60</v>
      </c>
      <c r="P61" s="49" t="s">
        <v>60</v>
      </c>
      <c r="Q61" s="49" t="s">
        <v>60</v>
      </c>
      <c r="R61" s="65" t="s">
        <v>182</v>
      </c>
      <c r="S61" s="49">
        <v>0</v>
      </c>
      <c r="T61" s="49">
        <v>0</v>
      </c>
      <c r="U61" s="49">
        <f t="shared" si="3"/>
        <v>7.9542388900000001</v>
      </c>
      <c r="V61" s="49">
        <f t="shared" si="9"/>
        <v>0</v>
      </c>
      <c r="W61" s="60" t="s">
        <v>184</v>
      </c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</row>
    <row r="62" spans="1:48" ht="94.5" customHeight="1" x14ac:dyDescent="0.25">
      <c r="A62" s="40" t="s">
        <v>174</v>
      </c>
      <c r="B62" s="41" t="s">
        <v>115</v>
      </c>
      <c r="C62" s="40" t="s">
        <v>60</v>
      </c>
      <c r="D62" s="49">
        <v>101.62929112428886</v>
      </c>
      <c r="E62" s="49">
        <v>0</v>
      </c>
      <c r="F62" s="49">
        <v>0</v>
      </c>
      <c r="G62" s="49" t="s">
        <v>60</v>
      </c>
      <c r="H62" s="49" t="s">
        <v>60</v>
      </c>
      <c r="I62" s="49" t="s">
        <v>60</v>
      </c>
      <c r="J62" s="49" t="s">
        <v>60</v>
      </c>
      <c r="K62" s="49" t="s">
        <v>60</v>
      </c>
      <c r="L62" s="49">
        <v>0</v>
      </c>
      <c r="M62" s="49">
        <v>39.731603200000002</v>
      </c>
      <c r="N62" s="49" t="s">
        <v>60</v>
      </c>
      <c r="O62" s="49" t="s">
        <v>60</v>
      </c>
      <c r="P62" s="49" t="s">
        <v>60</v>
      </c>
      <c r="Q62" s="49" t="s">
        <v>60</v>
      </c>
      <c r="R62" s="65" t="s">
        <v>191</v>
      </c>
      <c r="S62" s="49">
        <v>0</v>
      </c>
      <c r="T62" s="49">
        <v>0</v>
      </c>
      <c r="U62" s="49">
        <f t="shared" si="3"/>
        <v>39.731603200000002</v>
      </c>
      <c r="V62" s="49">
        <f t="shared" si="9"/>
        <v>0</v>
      </c>
      <c r="W62" s="60" t="s">
        <v>184</v>
      </c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</row>
    <row r="63" spans="1:48" ht="78.75" x14ac:dyDescent="0.25">
      <c r="A63" s="40" t="s">
        <v>174</v>
      </c>
      <c r="B63" s="41" t="s">
        <v>120</v>
      </c>
      <c r="C63" s="40" t="s">
        <v>60</v>
      </c>
      <c r="D63" s="49">
        <v>13.657617040000002</v>
      </c>
      <c r="E63" s="49">
        <v>0</v>
      </c>
      <c r="F63" s="49">
        <v>0</v>
      </c>
      <c r="G63" s="49" t="s">
        <v>60</v>
      </c>
      <c r="H63" s="49" t="s">
        <v>60</v>
      </c>
      <c r="I63" s="49" t="s">
        <v>60</v>
      </c>
      <c r="J63" s="49" t="s">
        <v>60</v>
      </c>
      <c r="K63" s="49" t="s">
        <v>60</v>
      </c>
      <c r="L63" s="49">
        <v>0</v>
      </c>
      <c r="M63" s="49">
        <v>13.65761704</v>
      </c>
      <c r="N63" s="49" t="s">
        <v>60</v>
      </c>
      <c r="O63" s="49" t="s">
        <v>60</v>
      </c>
      <c r="P63" s="49" t="s">
        <v>60</v>
      </c>
      <c r="Q63" s="49" t="s">
        <v>60</v>
      </c>
      <c r="R63" s="65" t="s">
        <v>182</v>
      </c>
      <c r="S63" s="49">
        <v>0</v>
      </c>
      <c r="T63" s="49">
        <v>0</v>
      </c>
      <c r="U63" s="49">
        <f t="shared" si="3"/>
        <v>13.65761704</v>
      </c>
      <c r="V63" s="49">
        <f t="shared" si="9"/>
        <v>0</v>
      </c>
      <c r="W63" s="60" t="s">
        <v>184</v>
      </c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</row>
    <row r="64" spans="1:48" ht="78.75" x14ac:dyDescent="0.25">
      <c r="A64" s="40" t="s">
        <v>174</v>
      </c>
      <c r="B64" s="41" t="s">
        <v>140</v>
      </c>
      <c r="C64" s="40" t="s">
        <v>60</v>
      </c>
      <c r="D64" s="49">
        <v>2.0003712927332331</v>
      </c>
      <c r="E64" s="49">
        <v>0</v>
      </c>
      <c r="F64" s="49">
        <v>0</v>
      </c>
      <c r="G64" s="49" t="s">
        <v>60</v>
      </c>
      <c r="H64" s="49" t="s">
        <v>60</v>
      </c>
      <c r="I64" s="49" t="s">
        <v>60</v>
      </c>
      <c r="J64" s="49" t="s">
        <v>60</v>
      </c>
      <c r="K64" s="49" t="s">
        <v>60</v>
      </c>
      <c r="L64" s="49">
        <v>0</v>
      </c>
      <c r="M64" s="49">
        <v>2.2921670399999998</v>
      </c>
      <c r="N64" s="49" t="s">
        <v>60</v>
      </c>
      <c r="O64" s="49" t="s">
        <v>60</v>
      </c>
      <c r="P64" s="49" t="s">
        <v>60</v>
      </c>
      <c r="Q64" s="49" t="s">
        <v>60</v>
      </c>
      <c r="R64" s="49" t="s">
        <v>192</v>
      </c>
      <c r="S64" s="49">
        <v>0</v>
      </c>
      <c r="T64" s="49">
        <v>0</v>
      </c>
      <c r="U64" s="49">
        <f t="shared" si="3"/>
        <v>2.2921670399999998</v>
      </c>
      <c r="V64" s="49">
        <f t="shared" si="9"/>
        <v>0</v>
      </c>
      <c r="W64" s="60" t="s">
        <v>184</v>
      </c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</row>
    <row r="65" spans="1:48" ht="94.5" x14ac:dyDescent="0.25">
      <c r="A65" s="40" t="s">
        <v>174</v>
      </c>
      <c r="B65" s="41" t="s">
        <v>141</v>
      </c>
      <c r="C65" s="40" t="s">
        <v>60</v>
      </c>
      <c r="D65" s="49">
        <v>84.964377902644955</v>
      </c>
      <c r="E65" s="49">
        <v>0</v>
      </c>
      <c r="F65" s="49">
        <v>0</v>
      </c>
      <c r="G65" s="49" t="s">
        <v>60</v>
      </c>
      <c r="H65" s="49" t="s">
        <v>60</v>
      </c>
      <c r="I65" s="49" t="s">
        <v>60</v>
      </c>
      <c r="J65" s="49" t="s">
        <v>60</v>
      </c>
      <c r="K65" s="49" t="s">
        <v>60</v>
      </c>
      <c r="L65" s="49">
        <v>0</v>
      </c>
      <c r="M65" s="49">
        <v>0</v>
      </c>
      <c r="N65" s="49" t="s">
        <v>60</v>
      </c>
      <c r="O65" s="49" t="s">
        <v>60</v>
      </c>
      <c r="P65" s="49" t="s">
        <v>60</v>
      </c>
      <c r="Q65" s="49" t="s">
        <v>60</v>
      </c>
      <c r="R65" s="49" t="s">
        <v>60</v>
      </c>
      <c r="S65" s="49">
        <v>0</v>
      </c>
      <c r="T65" s="49">
        <v>0</v>
      </c>
      <c r="U65" s="49">
        <f t="shared" si="3"/>
        <v>0</v>
      </c>
      <c r="V65" s="49">
        <f t="shared" si="9"/>
        <v>0</v>
      </c>
      <c r="W65" s="62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</row>
    <row r="66" spans="1:48" ht="63" x14ac:dyDescent="0.25">
      <c r="A66" s="40" t="s">
        <v>174</v>
      </c>
      <c r="B66" s="41" t="s">
        <v>142</v>
      </c>
      <c r="C66" s="40" t="s">
        <v>60</v>
      </c>
      <c r="D66" s="49">
        <v>116.76207217765469</v>
      </c>
      <c r="E66" s="49">
        <v>0</v>
      </c>
      <c r="F66" s="49">
        <v>0</v>
      </c>
      <c r="G66" s="49" t="s">
        <v>60</v>
      </c>
      <c r="H66" s="49" t="s">
        <v>60</v>
      </c>
      <c r="I66" s="49" t="s">
        <v>60</v>
      </c>
      <c r="J66" s="49" t="s">
        <v>60</v>
      </c>
      <c r="K66" s="49" t="s">
        <v>60</v>
      </c>
      <c r="L66" s="49">
        <v>0</v>
      </c>
      <c r="M66" s="49">
        <v>0</v>
      </c>
      <c r="N66" s="49" t="s">
        <v>60</v>
      </c>
      <c r="O66" s="49" t="s">
        <v>60</v>
      </c>
      <c r="P66" s="49" t="s">
        <v>60</v>
      </c>
      <c r="Q66" s="49" t="s">
        <v>60</v>
      </c>
      <c r="R66" s="49" t="s">
        <v>60</v>
      </c>
      <c r="S66" s="49">
        <v>0</v>
      </c>
      <c r="T66" s="49">
        <v>0</v>
      </c>
      <c r="U66" s="49">
        <f t="shared" si="3"/>
        <v>0</v>
      </c>
      <c r="V66" s="49">
        <v>0</v>
      </c>
      <c r="W66" s="60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</row>
    <row r="67" spans="1:48" ht="31.5" x14ac:dyDescent="0.25">
      <c r="A67" s="40" t="s">
        <v>174</v>
      </c>
      <c r="B67" s="41" t="s">
        <v>143</v>
      </c>
      <c r="C67" s="40" t="s">
        <v>60</v>
      </c>
      <c r="D67" s="49">
        <v>3.8240897622831587</v>
      </c>
      <c r="E67" s="49">
        <v>0</v>
      </c>
      <c r="F67" s="49">
        <v>0</v>
      </c>
      <c r="G67" s="49" t="s">
        <v>60</v>
      </c>
      <c r="H67" s="49" t="s">
        <v>60</v>
      </c>
      <c r="I67" s="49" t="s">
        <v>60</v>
      </c>
      <c r="J67" s="49" t="s">
        <v>60</v>
      </c>
      <c r="K67" s="49" t="s">
        <v>60</v>
      </c>
      <c r="L67" s="49">
        <v>0</v>
      </c>
      <c r="M67" s="49">
        <v>0</v>
      </c>
      <c r="N67" s="49" t="s">
        <v>60</v>
      </c>
      <c r="O67" s="49" t="s">
        <v>60</v>
      </c>
      <c r="P67" s="49" t="s">
        <v>60</v>
      </c>
      <c r="Q67" s="49" t="s">
        <v>60</v>
      </c>
      <c r="R67" s="49" t="s">
        <v>60</v>
      </c>
      <c r="S67" s="49">
        <v>0</v>
      </c>
      <c r="T67" s="49">
        <v>0</v>
      </c>
      <c r="U67" s="49">
        <f t="shared" si="3"/>
        <v>0</v>
      </c>
      <c r="V67" s="49">
        <f t="shared" si="9"/>
        <v>0</v>
      </c>
      <c r="W67" s="60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</row>
    <row r="68" spans="1:48" ht="78.75" x14ac:dyDescent="0.25">
      <c r="A68" s="40" t="s">
        <v>174</v>
      </c>
      <c r="B68" s="41" t="s">
        <v>105</v>
      </c>
      <c r="C68" s="40" t="s">
        <v>60</v>
      </c>
      <c r="D68" s="49">
        <v>321.05410345054509</v>
      </c>
      <c r="E68" s="49">
        <v>0</v>
      </c>
      <c r="F68" s="49">
        <v>0</v>
      </c>
      <c r="G68" s="49" t="s">
        <v>60</v>
      </c>
      <c r="H68" s="49" t="s">
        <v>60</v>
      </c>
      <c r="I68" s="49" t="s">
        <v>60</v>
      </c>
      <c r="J68" s="49" t="s">
        <v>60</v>
      </c>
      <c r="K68" s="49" t="s">
        <v>60</v>
      </c>
      <c r="L68" s="49">
        <v>0</v>
      </c>
      <c r="M68" s="49">
        <v>42.381560319999998</v>
      </c>
      <c r="N68" s="49" t="s">
        <v>60</v>
      </c>
      <c r="O68" s="49" t="s">
        <v>60</v>
      </c>
      <c r="P68" s="49" t="s">
        <v>60</v>
      </c>
      <c r="Q68" s="49" t="s">
        <v>60</v>
      </c>
      <c r="R68" s="65" t="s">
        <v>193</v>
      </c>
      <c r="S68" s="49">
        <v>0</v>
      </c>
      <c r="T68" s="49">
        <v>0</v>
      </c>
      <c r="U68" s="49">
        <f t="shared" si="3"/>
        <v>42.381560319999998</v>
      </c>
      <c r="V68" s="49">
        <f t="shared" si="9"/>
        <v>0</v>
      </c>
      <c r="W68" s="60" t="s">
        <v>184</v>
      </c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</row>
    <row r="69" spans="1:48" ht="63" x14ac:dyDescent="0.25">
      <c r="A69" s="40" t="s">
        <v>174</v>
      </c>
      <c r="B69" s="41" t="s">
        <v>112</v>
      </c>
      <c r="C69" s="40" t="s">
        <v>60</v>
      </c>
      <c r="D69" s="49">
        <v>14.659989839279595</v>
      </c>
      <c r="E69" s="49">
        <v>0</v>
      </c>
      <c r="F69" s="49">
        <v>0</v>
      </c>
      <c r="G69" s="49" t="s">
        <v>60</v>
      </c>
      <c r="H69" s="49" t="s">
        <v>60</v>
      </c>
      <c r="I69" s="49" t="s">
        <v>60</v>
      </c>
      <c r="J69" s="49" t="s">
        <v>60</v>
      </c>
      <c r="K69" s="49" t="s">
        <v>60</v>
      </c>
      <c r="L69" s="49">
        <v>0</v>
      </c>
      <c r="M69" s="49">
        <v>0</v>
      </c>
      <c r="N69" s="49" t="s">
        <v>60</v>
      </c>
      <c r="O69" s="49" t="s">
        <v>60</v>
      </c>
      <c r="P69" s="49" t="s">
        <v>60</v>
      </c>
      <c r="Q69" s="49" t="s">
        <v>60</v>
      </c>
      <c r="R69" s="49" t="s">
        <v>60</v>
      </c>
      <c r="S69" s="49">
        <v>0</v>
      </c>
      <c r="T69" s="49">
        <v>0</v>
      </c>
      <c r="U69" s="49">
        <f t="shared" si="3"/>
        <v>0</v>
      </c>
      <c r="V69" s="49">
        <f t="shared" si="9"/>
        <v>0</v>
      </c>
      <c r="W69" s="60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</row>
    <row r="70" spans="1:48" ht="94.5" x14ac:dyDescent="0.25">
      <c r="A70" s="40" t="s">
        <v>174</v>
      </c>
      <c r="B70" s="41" t="s">
        <v>122</v>
      </c>
      <c r="C70" s="40" t="s">
        <v>60</v>
      </c>
      <c r="D70" s="49">
        <v>30.635780569512033</v>
      </c>
      <c r="E70" s="49">
        <v>0</v>
      </c>
      <c r="F70" s="49">
        <v>0</v>
      </c>
      <c r="G70" s="49" t="s">
        <v>60</v>
      </c>
      <c r="H70" s="49" t="s">
        <v>60</v>
      </c>
      <c r="I70" s="49" t="s">
        <v>60</v>
      </c>
      <c r="J70" s="49" t="s">
        <v>60</v>
      </c>
      <c r="K70" s="49" t="s">
        <v>60</v>
      </c>
      <c r="L70" s="49">
        <v>0</v>
      </c>
      <c r="M70" s="49">
        <v>0</v>
      </c>
      <c r="N70" s="49" t="s">
        <v>60</v>
      </c>
      <c r="O70" s="49" t="s">
        <v>60</v>
      </c>
      <c r="P70" s="49" t="s">
        <v>60</v>
      </c>
      <c r="Q70" s="49" t="s">
        <v>60</v>
      </c>
      <c r="R70" s="49" t="s">
        <v>60</v>
      </c>
      <c r="S70" s="49">
        <v>0</v>
      </c>
      <c r="T70" s="49">
        <v>0</v>
      </c>
      <c r="U70" s="49">
        <f t="shared" si="3"/>
        <v>0</v>
      </c>
      <c r="V70" s="49">
        <f t="shared" si="9"/>
        <v>0</v>
      </c>
      <c r="W70" s="60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</row>
    <row r="71" spans="1:48" ht="78.75" x14ac:dyDescent="0.25">
      <c r="A71" s="40" t="s">
        <v>174</v>
      </c>
      <c r="B71" s="41" t="s">
        <v>106</v>
      </c>
      <c r="C71" s="40" t="s">
        <v>60</v>
      </c>
      <c r="D71" s="49">
        <v>139.99180294412972</v>
      </c>
      <c r="E71" s="49">
        <v>0</v>
      </c>
      <c r="F71" s="49">
        <v>0</v>
      </c>
      <c r="G71" s="49" t="s">
        <v>60</v>
      </c>
      <c r="H71" s="49" t="s">
        <v>60</v>
      </c>
      <c r="I71" s="49" t="s">
        <v>60</v>
      </c>
      <c r="J71" s="49" t="s">
        <v>60</v>
      </c>
      <c r="K71" s="49" t="s">
        <v>60</v>
      </c>
      <c r="L71" s="49">
        <v>0</v>
      </c>
      <c r="M71" s="49">
        <v>41.378182950000003</v>
      </c>
      <c r="N71" s="49" t="s">
        <v>60</v>
      </c>
      <c r="O71" s="49" t="s">
        <v>60</v>
      </c>
      <c r="P71" s="49" t="s">
        <v>60</v>
      </c>
      <c r="Q71" s="49" t="s">
        <v>60</v>
      </c>
      <c r="R71" s="65" t="s">
        <v>195</v>
      </c>
      <c r="S71" s="49">
        <v>0</v>
      </c>
      <c r="T71" s="49">
        <v>0</v>
      </c>
      <c r="U71" s="49">
        <f t="shared" si="3"/>
        <v>41.378182950000003</v>
      </c>
      <c r="V71" s="49">
        <f t="shared" si="9"/>
        <v>0</v>
      </c>
      <c r="W71" s="60" t="s">
        <v>184</v>
      </c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</row>
    <row r="72" spans="1:48" ht="63" x14ac:dyDescent="0.25">
      <c r="A72" s="40" t="s">
        <v>174</v>
      </c>
      <c r="B72" s="41" t="s">
        <v>107</v>
      </c>
      <c r="C72" s="40" t="s">
        <v>60</v>
      </c>
      <c r="D72" s="49">
        <v>14.660298893677794</v>
      </c>
      <c r="E72" s="49">
        <v>0</v>
      </c>
      <c r="F72" s="49">
        <v>0</v>
      </c>
      <c r="G72" s="49" t="s">
        <v>60</v>
      </c>
      <c r="H72" s="49" t="s">
        <v>60</v>
      </c>
      <c r="I72" s="49" t="s">
        <v>60</v>
      </c>
      <c r="J72" s="49" t="s">
        <v>60</v>
      </c>
      <c r="K72" s="49" t="s">
        <v>60</v>
      </c>
      <c r="L72" s="49">
        <v>0</v>
      </c>
      <c r="M72" s="49">
        <v>0</v>
      </c>
      <c r="N72" s="49" t="s">
        <v>60</v>
      </c>
      <c r="O72" s="49" t="s">
        <v>60</v>
      </c>
      <c r="P72" s="49" t="s">
        <v>60</v>
      </c>
      <c r="Q72" s="49" t="s">
        <v>60</v>
      </c>
      <c r="R72" s="49" t="s">
        <v>60</v>
      </c>
      <c r="S72" s="49">
        <v>0</v>
      </c>
      <c r="T72" s="49">
        <v>0</v>
      </c>
      <c r="U72" s="49">
        <f t="shared" si="3"/>
        <v>0</v>
      </c>
      <c r="V72" s="49">
        <f t="shared" si="9"/>
        <v>0</v>
      </c>
      <c r="W72" s="60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</row>
    <row r="73" spans="1:48" ht="47.25" x14ac:dyDescent="0.25">
      <c r="A73" s="40" t="s">
        <v>174</v>
      </c>
      <c r="B73" s="41" t="s">
        <v>108</v>
      </c>
      <c r="C73" s="40" t="s">
        <v>60</v>
      </c>
      <c r="D73" s="49">
        <v>12.726406410043294</v>
      </c>
      <c r="E73" s="49">
        <v>0</v>
      </c>
      <c r="F73" s="49">
        <v>0</v>
      </c>
      <c r="G73" s="49" t="s">
        <v>60</v>
      </c>
      <c r="H73" s="49" t="s">
        <v>60</v>
      </c>
      <c r="I73" s="49" t="s">
        <v>60</v>
      </c>
      <c r="J73" s="49" t="s">
        <v>60</v>
      </c>
      <c r="K73" s="49" t="s">
        <v>60</v>
      </c>
      <c r="L73" s="49">
        <v>0</v>
      </c>
      <c r="M73" s="49">
        <v>0</v>
      </c>
      <c r="N73" s="49" t="s">
        <v>60</v>
      </c>
      <c r="O73" s="49" t="s">
        <v>60</v>
      </c>
      <c r="P73" s="49" t="s">
        <v>60</v>
      </c>
      <c r="Q73" s="49" t="s">
        <v>60</v>
      </c>
      <c r="R73" s="49" t="s">
        <v>60</v>
      </c>
      <c r="S73" s="49">
        <v>0</v>
      </c>
      <c r="T73" s="49">
        <v>0</v>
      </c>
      <c r="U73" s="49">
        <f t="shared" si="3"/>
        <v>0</v>
      </c>
      <c r="V73" s="49">
        <v>0</v>
      </c>
      <c r="W73" s="60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</row>
    <row r="74" spans="1:48" ht="63" x14ac:dyDescent="0.25">
      <c r="A74" s="40" t="s">
        <v>174</v>
      </c>
      <c r="B74" s="41" t="s">
        <v>110</v>
      </c>
      <c r="C74" s="40" t="s">
        <v>60</v>
      </c>
      <c r="D74" s="49">
        <v>15.546076075057673</v>
      </c>
      <c r="E74" s="49">
        <v>0</v>
      </c>
      <c r="F74" s="49">
        <v>0</v>
      </c>
      <c r="G74" s="49" t="s">
        <v>60</v>
      </c>
      <c r="H74" s="49" t="s">
        <v>60</v>
      </c>
      <c r="I74" s="49" t="s">
        <v>60</v>
      </c>
      <c r="J74" s="49" t="s">
        <v>60</v>
      </c>
      <c r="K74" s="49" t="s">
        <v>60</v>
      </c>
      <c r="L74" s="49">
        <v>0</v>
      </c>
      <c r="M74" s="49">
        <v>0</v>
      </c>
      <c r="N74" s="49" t="s">
        <v>60</v>
      </c>
      <c r="O74" s="49" t="s">
        <v>60</v>
      </c>
      <c r="P74" s="49" t="s">
        <v>60</v>
      </c>
      <c r="Q74" s="49" t="s">
        <v>60</v>
      </c>
      <c r="R74" s="49" t="s">
        <v>60</v>
      </c>
      <c r="S74" s="49">
        <v>0</v>
      </c>
      <c r="T74" s="49">
        <v>0</v>
      </c>
      <c r="U74" s="49">
        <f t="shared" si="3"/>
        <v>0</v>
      </c>
      <c r="V74" s="49">
        <v>0</v>
      </c>
      <c r="W74" s="60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</row>
    <row r="75" spans="1:48" ht="62.25" customHeight="1" x14ac:dyDescent="0.25">
      <c r="A75" s="40" t="s">
        <v>174</v>
      </c>
      <c r="B75" s="41" t="s">
        <v>114</v>
      </c>
      <c r="C75" s="40" t="s">
        <v>60</v>
      </c>
      <c r="D75" s="49">
        <v>183.81356514391362</v>
      </c>
      <c r="E75" s="49">
        <v>0</v>
      </c>
      <c r="F75" s="49">
        <v>0</v>
      </c>
      <c r="G75" s="49" t="s">
        <v>60</v>
      </c>
      <c r="H75" s="49" t="s">
        <v>60</v>
      </c>
      <c r="I75" s="49" t="s">
        <v>60</v>
      </c>
      <c r="J75" s="49" t="s">
        <v>60</v>
      </c>
      <c r="K75" s="49" t="s">
        <v>60</v>
      </c>
      <c r="L75" s="49">
        <v>0</v>
      </c>
      <c r="M75" s="49">
        <v>27.34935634</v>
      </c>
      <c r="N75" s="49" t="s">
        <v>60</v>
      </c>
      <c r="O75" s="49" t="s">
        <v>60</v>
      </c>
      <c r="P75" s="49" t="s">
        <v>60</v>
      </c>
      <c r="Q75" s="49" t="s">
        <v>60</v>
      </c>
      <c r="R75" s="65" t="s">
        <v>196</v>
      </c>
      <c r="S75" s="49">
        <v>0</v>
      </c>
      <c r="T75" s="49">
        <v>0</v>
      </c>
      <c r="U75" s="49">
        <f t="shared" si="3"/>
        <v>27.34935634</v>
      </c>
      <c r="V75" s="49">
        <f t="shared" ref="V75" si="11">IF(F75=0,0,(U75/F75*100))</f>
        <v>0</v>
      </c>
      <c r="W75" s="60" t="s">
        <v>184</v>
      </c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</row>
    <row r="76" spans="1:48" ht="94.5" x14ac:dyDescent="0.25">
      <c r="A76" s="40" t="s">
        <v>174</v>
      </c>
      <c r="B76" s="41" t="s">
        <v>118</v>
      </c>
      <c r="C76" s="40" t="s">
        <v>60</v>
      </c>
      <c r="D76" s="49">
        <v>6.6082020031216588</v>
      </c>
      <c r="E76" s="49">
        <v>0</v>
      </c>
      <c r="F76" s="49">
        <v>0</v>
      </c>
      <c r="G76" s="49" t="s">
        <v>60</v>
      </c>
      <c r="H76" s="49" t="s">
        <v>60</v>
      </c>
      <c r="I76" s="49" t="s">
        <v>60</v>
      </c>
      <c r="J76" s="49" t="s">
        <v>60</v>
      </c>
      <c r="K76" s="49" t="s">
        <v>60</v>
      </c>
      <c r="L76" s="49">
        <v>0</v>
      </c>
      <c r="M76" s="49">
        <v>0</v>
      </c>
      <c r="N76" s="49" t="s">
        <v>60</v>
      </c>
      <c r="O76" s="49" t="s">
        <v>60</v>
      </c>
      <c r="P76" s="49" t="s">
        <v>60</v>
      </c>
      <c r="Q76" s="49" t="s">
        <v>60</v>
      </c>
      <c r="R76" s="49" t="s">
        <v>60</v>
      </c>
      <c r="S76" s="49">
        <v>0</v>
      </c>
      <c r="T76" s="49">
        <v>0</v>
      </c>
      <c r="U76" s="49">
        <f t="shared" si="3"/>
        <v>0</v>
      </c>
      <c r="V76" s="49">
        <f t="shared" ref="V76:V93" si="12">IF(F76=0,0,(U76/F76*100))</f>
        <v>0</v>
      </c>
      <c r="W76" s="64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</row>
    <row r="77" spans="1:48" ht="47.25" x14ac:dyDescent="0.25">
      <c r="A77" s="40" t="s">
        <v>174</v>
      </c>
      <c r="B77" s="41" t="s">
        <v>117</v>
      </c>
      <c r="C77" s="40" t="s">
        <v>60</v>
      </c>
      <c r="D77" s="49">
        <v>42.071215255374263</v>
      </c>
      <c r="E77" s="49">
        <v>0</v>
      </c>
      <c r="F77" s="49">
        <v>0</v>
      </c>
      <c r="G77" s="49" t="s">
        <v>60</v>
      </c>
      <c r="H77" s="49" t="s">
        <v>60</v>
      </c>
      <c r="I77" s="49" t="s">
        <v>60</v>
      </c>
      <c r="J77" s="49" t="s">
        <v>60</v>
      </c>
      <c r="K77" s="49" t="s">
        <v>60</v>
      </c>
      <c r="L77" s="49">
        <v>0</v>
      </c>
      <c r="M77" s="49">
        <v>0</v>
      </c>
      <c r="N77" s="49" t="s">
        <v>60</v>
      </c>
      <c r="O77" s="49" t="s">
        <v>60</v>
      </c>
      <c r="P77" s="49" t="s">
        <v>60</v>
      </c>
      <c r="Q77" s="49" t="s">
        <v>60</v>
      </c>
      <c r="R77" s="49" t="s">
        <v>60</v>
      </c>
      <c r="S77" s="49">
        <v>0</v>
      </c>
      <c r="T77" s="49">
        <v>0</v>
      </c>
      <c r="U77" s="49">
        <f t="shared" si="3"/>
        <v>0</v>
      </c>
      <c r="V77" s="49">
        <f t="shared" si="12"/>
        <v>0</v>
      </c>
      <c r="W77" s="59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</row>
    <row r="78" spans="1:48" ht="78.75" x14ac:dyDescent="0.25">
      <c r="A78" s="40" t="s">
        <v>174</v>
      </c>
      <c r="B78" s="41" t="s">
        <v>116</v>
      </c>
      <c r="C78" s="40" t="s">
        <v>60</v>
      </c>
      <c r="D78" s="49">
        <v>374.82287422586018</v>
      </c>
      <c r="E78" s="49">
        <v>0</v>
      </c>
      <c r="F78" s="49">
        <v>0</v>
      </c>
      <c r="G78" s="49" t="s">
        <v>60</v>
      </c>
      <c r="H78" s="49" t="s">
        <v>60</v>
      </c>
      <c r="I78" s="49" t="s">
        <v>60</v>
      </c>
      <c r="J78" s="49" t="s">
        <v>60</v>
      </c>
      <c r="K78" s="49" t="s">
        <v>60</v>
      </c>
      <c r="L78" s="49">
        <v>0</v>
      </c>
      <c r="M78" s="49">
        <v>34.351978779999996</v>
      </c>
      <c r="N78" s="49" t="s">
        <v>60</v>
      </c>
      <c r="O78" s="49" t="s">
        <v>60</v>
      </c>
      <c r="P78" s="49" t="s">
        <v>60</v>
      </c>
      <c r="Q78" s="49" t="s">
        <v>60</v>
      </c>
      <c r="R78" s="65" t="s">
        <v>197</v>
      </c>
      <c r="S78" s="49">
        <v>0</v>
      </c>
      <c r="T78" s="49">
        <v>0</v>
      </c>
      <c r="U78" s="49">
        <f t="shared" si="3"/>
        <v>34.351978779999996</v>
      </c>
      <c r="V78" s="49">
        <f t="shared" si="12"/>
        <v>0</v>
      </c>
      <c r="W78" s="60" t="s">
        <v>184</v>
      </c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</row>
    <row r="79" spans="1:48" ht="94.5" x14ac:dyDescent="0.25">
      <c r="A79" s="40" t="s">
        <v>174</v>
      </c>
      <c r="B79" s="41" t="s">
        <v>181</v>
      </c>
      <c r="C79" s="40"/>
      <c r="D79" s="49">
        <v>138.92563523649901</v>
      </c>
      <c r="E79" s="49">
        <v>0</v>
      </c>
      <c r="F79" s="49"/>
      <c r="G79" s="49" t="s">
        <v>60</v>
      </c>
      <c r="H79" s="49" t="s">
        <v>60</v>
      </c>
      <c r="I79" s="49" t="s">
        <v>60</v>
      </c>
      <c r="J79" s="49" t="s">
        <v>60</v>
      </c>
      <c r="K79" s="49" t="s">
        <v>60</v>
      </c>
      <c r="L79" s="49">
        <v>0</v>
      </c>
      <c r="M79" s="49">
        <v>0</v>
      </c>
      <c r="N79" s="49" t="s">
        <v>60</v>
      </c>
      <c r="O79" s="49" t="s">
        <v>60</v>
      </c>
      <c r="P79" s="49" t="s">
        <v>60</v>
      </c>
      <c r="Q79" s="49" t="s">
        <v>60</v>
      </c>
      <c r="R79" s="49" t="s">
        <v>60</v>
      </c>
      <c r="S79" s="49">
        <v>0</v>
      </c>
      <c r="T79" s="49">
        <v>0</v>
      </c>
      <c r="U79" s="49">
        <f t="shared" si="3"/>
        <v>0</v>
      </c>
      <c r="V79" s="49">
        <f t="shared" si="12"/>
        <v>0</v>
      </c>
      <c r="W79" s="59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</row>
    <row r="80" spans="1:48" ht="63" x14ac:dyDescent="0.25">
      <c r="A80" s="40" t="s">
        <v>174</v>
      </c>
      <c r="B80" s="41" t="s">
        <v>111</v>
      </c>
      <c r="C80" s="40" t="s">
        <v>60</v>
      </c>
      <c r="D80" s="49">
        <v>14.249699848230865</v>
      </c>
      <c r="E80" s="49">
        <v>0</v>
      </c>
      <c r="F80" s="49">
        <v>0</v>
      </c>
      <c r="G80" s="49" t="s">
        <v>60</v>
      </c>
      <c r="H80" s="49" t="s">
        <v>60</v>
      </c>
      <c r="I80" s="49" t="s">
        <v>60</v>
      </c>
      <c r="J80" s="49" t="s">
        <v>60</v>
      </c>
      <c r="K80" s="49" t="s">
        <v>60</v>
      </c>
      <c r="L80" s="49">
        <v>0</v>
      </c>
      <c r="M80" s="49">
        <v>0</v>
      </c>
      <c r="N80" s="49" t="s">
        <v>60</v>
      </c>
      <c r="O80" s="49" t="s">
        <v>60</v>
      </c>
      <c r="P80" s="49" t="s">
        <v>60</v>
      </c>
      <c r="Q80" s="49" t="s">
        <v>60</v>
      </c>
      <c r="R80" s="49" t="s">
        <v>60</v>
      </c>
      <c r="S80" s="49">
        <v>0</v>
      </c>
      <c r="T80" s="49">
        <v>0</v>
      </c>
      <c r="U80" s="49">
        <f t="shared" si="3"/>
        <v>0</v>
      </c>
      <c r="V80" s="49">
        <f t="shared" si="12"/>
        <v>0</v>
      </c>
      <c r="W80" s="60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</row>
    <row r="81" spans="1:48" ht="110.25" x14ac:dyDescent="0.25">
      <c r="A81" s="40" t="s">
        <v>174</v>
      </c>
      <c r="B81" s="41" t="s">
        <v>113</v>
      </c>
      <c r="C81" s="40" t="s">
        <v>60</v>
      </c>
      <c r="D81" s="49">
        <v>60.417121999591991</v>
      </c>
      <c r="E81" s="49">
        <v>0</v>
      </c>
      <c r="F81" s="49">
        <v>0</v>
      </c>
      <c r="G81" s="49" t="s">
        <v>60</v>
      </c>
      <c r="H81" s="49" t="s">
        <v>60</v>
      </c>
      <c r="I81" s="49" t="s">
        <v>60</v>
      </c>
      <c r="J81" s="49" t="s">
        <v>60</v>
      </c>
      <c r="K81" s="49" t="s">
        <v>60</v>
      </c>
      <c r="L81" s="49">
        <v>0</v>
      </c>
      <c r="M81" s="49">
        <v>0</v>
      </c>
      <c r="N81" s="49" t="s">
        <v>60</v>
      </c>
      <c r="O81" s="49" t="s">
        <v>60</v>
      </c>
      <c r="P81" s="49" t="s">
        <v>60</v>
      </c>
      <c r="Q81" s="49" t="s">
        <v>60</v>
      </c>
      <c r="R81" s="49" t="s">
        <v>60</v>
      </c>
      <c r="S81" s="49">
        <v>0</v>
      </c>
      <c r="T81" s="49">
        <v>0</v>
      </c>
      <c r="U81" s="49">
        <f t="shared" si="3"/>
        <v>0</v>
      </c>
      <c r="V81" s="49">
        <f t="shared" si="12"/>
        <v>0</v>
      </c>
      <c r="W81" s="60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48" ht="63" x14ac:dyDescent="0.25">
      <c r="A82" s="40" t="s">
        <v>174</v>
      </c>
      <c r="B82" s="41" t="s">
        <v>109</v>
      </c>
      <c r="C82" s="40" t="s">
        <v>60</v>
      </c>
      <c r="D82" s="49">
        <v>14.249699848230865</v>
      </c>
      <c r="E82" s="49">
        <v>0</v>
      </c>
      <c r="F82" s="49">
        <v>0</v>
      </c>
      <c r="G82" s="49" t="s">
        <v>60</v>
      </c>
      <c r="H82" s="49" t="s">
        <v>60</v>
      </c>
      <c r="I82" s="49" t="s">
        <v>60</v>
      </c>
      <c r="J82" s="49" t="s">
        <v>60</v>
      </c>
      <c r="K82" s="49" t="s">
        <v>60</v>
      </c>
      <c r="L82" s="49">
        <v>0</v>
      </c>
      <c r="M82" s="49">
        <v>0</v>
      </c>
      <c r="N82" s="49" t="s">
        <v>60</v>
      </c>
      <c r="O82" s="49" t="s">
        <v>60</v>
      </c>
      <c r="P82" s="49" t="s">
        <v>60</v>
      </c>
      <c r="Q82" s="49" t="s">
        <v>60</v>
      </c>
      <c r="R82" s="49" t="s">
        <v>60</v>
      </c>
      <c r="S82" s="49">
        <v>0</v>
      </c>
      <c r="T82" s="49">
        <v>0</v>
      </c>
      <c r="U82" s="49">
        <f t="shared" si="3"/>
        <v>0</v>
      </c>
      <c r="V82" s="49">
        <f t="shared" si="12"/>
        <v>0</v>
      </c>
      <c r="W82" s="60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48" ht="63" x14ac:dyDescent="0.25">
      <c r="A83" s="40" t="s">
        <v>174</v>
      </c>
      <c r="B83" s="41" t="s">
        <v>144</v>
      </c>
      <c r="C83" s="40" t="s">
        <v>60</v>
      </c>
      <c r="D83" s="49">
        <v>42.609552853287759</v>
      </c>
      <c r="E83" s="49">
        <v>0</v>
      </c>
      <c r="F83" s="49">
        <v>0</v>
      </c>
      <c r="G83" s="49" t="s">
        <v>60</v>
      </c>
      <c r="H83" s="49" t="s">
        <v>60</v>
      </c>
      <c r="I83" s="49" t="s">
        <v>60</v>
      </c>
      <c r="J83" s="49" t="s">
        <v>60</v>
      </c>
      <c r="K83" s="49" t="s">
        <v>60</v>
      </c>
      <c r="L83" s="49">
        <v>0</v>
      </c>
      <c r="M83" s="49">
        <v>0</v>
      </c>
      <c r="N83" s="49" t="s">
        <v>60</v>
      </c>
      <c r="O83" s="49" t="s">
        <v>60</v>
      </c>
      <c r="P83" s="49" t="s">
        <v>60</v>
      </c>
      <c r="Q83" s="49" t="s">
        <v>60</v>
      </c>
      <c r="R83" s="49" t="s">
        <v>60</v>
      </c>
      <c r="S83" s="49">
        <v>0</v>
      </c>
      <c r="T83" s="49">
        <v>0</v>
      </c>
      <c r="U83" s="49">
        <f t="shared" si="3"/>
        <v>0</v>
      </c>
      <c r="V83" s="49">
        <f t="shared" si="12"/>
        <v>0</v>
      </c>
      <c r="W83" s="60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48" ht="78.75" x14ac:dyDescent="0.25">
      <c r="A84" s="40" t="s">
        <v>174</v>
      </c>
      <c r="B84" s="41" t="s">
        <v>145</v>
      </c>
      <c r="C84" s="40" t="s">
        <v>60</v>
      </c>
      <c r="D84" s="49">
        <v>41.236525668896185</v>
      </c>
      <c r="E84" s="49">
        <v>0</v>
      </c>
      <c r="F84" s="49">
        <v>0</v>
      </c>
      <c r="G84" s="49" t="s">
        <v>60</v>
      </c>
      <c r="H84" s="49" t="s">
        <v>60</v>
      </c>
      <c r="I84" s="49" t="s">
        <v>60</v>
      </c>
      <c r="J84" s="49" t="s">
        <v>60</v>
      </c>
      <c r="K84" s="49" t="s">
        <v>60</v>
      </c>
      <c r="L84" s="49">
        <v>0</v>
      </c>
      <c r="M84" s="49">
        <v>6.6851923299999996</v>
      </c>
      <c r="N84" s="49" t="s">
        <v>60</v>
      </c>
      <c r="O84" s="49" t="s">
        <v>60</v>
      </c>
      <c r="P84" s="49" t="s">
        <v>60</v>
      </c>
      <c r="Q84" s="49" t="s">
        <v>60</v>
      </c>
      <c r="R84" s="49" t="s">
        <v>198</v>
      </c>
      <c r="S84" s="49">
        <v>0</v>
      </c>
      <c r="T84" s="49">
        <v>0</v>
      </c>
      <c r="U84" s="49">
        <f t="shared" si="3"/>
        <v>6.6851923299999996</v>
      </c>
      <c r="V84" s="49">
        <f t="shared" si="12"/>
        <v>0</v>
      </c>
      <c r="W84" s="60" t="s">
        <v>184</v>
      </c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48" ht="86.25" customHeight="1" x14ac:dyDescent="0.25">
      <c r="A85" s="40" t="s">
        <v>174</v>
      </c>
      <c r="B85" s="41" t="s">
        <v>176</v>
      </c>
      <c r="C85" s="40" t="s">
        <v>60</v>
      </c>
      <c r="D85" s="49">
        <v>0.46592</v>
      </c>
      <c r="E85" s="49">
        <v>0</v>
      </c>
      <c r="F85" s="49">
        <v>0</v>
      </c>
      <c r="G85" s="49" t="s">
        <v>60</v>
      </c>
      <c r="H85" s="49" t="s">
        <v>60</v>
      </c>
      <c r="I85" s="49" t="s">
        <v>60</v>
      </c>
      <c r="J85" s="49" t="s">
        <v>60</v>
      </c>
      <c r="K85" s="49" t="s">
        <v>60</v>
      </c>
      <c r="L85" s="49">
        <v>0</v>
      </c>
      <c r="M85" s="49">
        <v>0.44873757000000003</v>
      </c>
      <c r="N85" s="49" t="s">
        <v>60</v>
      </c>
      <c r="O85" s="49" t="s">
        <v>60</v>
      </c>
      <c r="P85" s="49" t="s">
        <v>60</v>
      </c>
      <c r="Q85" s="49" t="s">
        <v>60</v>
      </c>
      <c r="R85" s="65" t="s">
        <v>194</v>
      </c>
      <c r="S85" s="49">
        <v>0</v>
      </c>
      <c r="T85" s="49">
        <v>0</v>
      </c>
      <c r="U85" s="49">
        <f t="shared" si="3"/>
        <v>0.44873757000000003</v>
      </c>
      <c r="V85" s="49">
        <f t="shared" si="12"/>
        <v>0</v>
      </c>
      <c r="W85" s="60" t="s">
        <v>184</v>
      </c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spans="1:48" ht="63" x14ac:dyDescent="0.25">
      <c r="A86" s="34" t="s">
        <v>63</v>
      </c>
      <c r="B86" s="35" t="s">
        <v>64</v>
      </c>
      <c r="C86" s="36" t="s">
        <v>25</v>
      </c>
      <c r="D86" s="48">
        <v>0</v>
      </c>
      <c r="E86" s="48">
        <v>0</v>
      </c>
      <c r="F86" s="48">
        <v>0</v>
      </c>
      <c r="G86" s="48" t="s">
        <v>60</v>
      </c>
      <c r="H86" s="48" t="s">
        <v>60</v>
      </c>
      <c r="I86" s="48" t="s">
        <v>60</v>
      </c>
      <c r="J86" s="48" t="s">
        <v>60</v>
      </c>
      <c r="K86" s="48" t="s">
        <v>60</v>
      </c>
      <c r="L86" s="48">
        <v>0</v>
      </c>
      <c r="M86" s="48">
        <f>M87+M88</f>
        <v>0</v>
      </c>
      <c r="N86" s="48" t="s">
        <v>60</v>
      </c>
      <c r="O86" s="48" t="s">
        <v>60</v>
      </c>
      <c r="P86" s="48" t="s">
        <v>60</v>
      </c>
      <c r="Q86" s="48" t="s">
        <v>60</v>
      </c>
      <c r="R86" s="48" t="s">
        <v>60</v>
      </c>
      <c r="S86" s="48">
        <v>0</v>
      </c>
      <c r="T86" s="48">
        <v>0</v>
      </c>
      <c r="U86" s="48">
        <f t="shared" ref="U86:U124" si="13">M86-E86</f>
        <v>0</v>
      </c>
      <c r="V86" s="48">
        <f t="shared" si="12"/>
        <v>0</v>
      </c>
      <c r="W86" s="63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</row>
    <row r="87" spans="1:48" ht="47.25" x14ac:dyDescent="0.25">
      <c r="A87" s="34" t="s">
        <v>65</v>
      </c>
      <c r="B87" s="35" t="s">
        <v>66</v>
      </c>
      <c r="C87" s="36" t="s">
        <v>25</v>
      </c>
      <c r="D87" s="49">
        <v>0</v>
      </c>
      <c r="E87" s="49">
        <v>0</v>
      </c>
      <c r="F87" s="49">
        <v>0</v>
      </c>
      <c r="G87" s="49" t="s">
        <v>60</v>
      </c>
      <c r="H87" s="49" t="s">
        <v>60</v>
      </c>
      <c r="I87" s="49" t="s">
        <v>60</v>
      </c>
      <c r="J87" s="49" t="s">
        <v>60</v>
      </c>
      <c r="K87" s="49" t="s">
        <v>60</v>
      </c>
      <c r="L87" s="49">
        <v>0</v>
      </c>
      <c r="M87" s="49">
        <v>0</v>
      </c>
      <c r="N87" s="49" t="s">
        <v>60</v>
      </c>
      <c r="O87" s="49" t="s">
        <v>60</v>
      </c>
      <c r="P87" s="49" t="s">
        <v>60</v>
      </c>
      <c r="Q87" s="49" t="s">
        <v>60</v>
      </c>
      <c r="R87" s="49" t="s">
        <v>60</v>
      </c>
      <c r="S87" s="49">
        <v>0</v>
      </c>
      <c r="T87" s="49">
        <v>0</v>
      </c>
      <c r="U87" s="49">
        <f t="shared" si="13"/>
        <v>0</v>
      </c>
      <c r="V87" s="49">
        <f t="shared" si="12"/>
        <v>0</v>
      </c>
      <c r="W87" s="61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</row>
    <row r="88" spans="1:48" ht="63" x14ac:dyDescent="0.25">
      <c r="A88" s="34" t="s">
        <v>67</v>
      </c>
      <c r="B88" s="35" t="s">
        <v>68</v>
      </c>
      <c r="C88" s="36" t="s">
        <v>25</v>
      </c>
      <c r="D88" s="51">
        <v>0</v>
      </c>
      <c r="E88" s="51">
        <v>0</v>
      </c>
      <c r="F88" s="51">
        <v>0</v>
      </c>
      <c r="G88" s="51" t="s">
        <v>60</v>
      </c>
      <c r="H88" s="51" t="s">
        <v>60</v>
      </c>
      <c r="I88" s="51" t="s">
        <v>60</v>
      </c>
      <c r="J88" s="51" t="s">
        <v>60</v>
      </c>
      <c r="K88" s="51" t="s">
        <v>60</v>
      </c>
      <c r="L88" s="51">
        <v>0</v>
      </c>
      <c r="M88" s="51">
        <v>0</v>
      </c>
      <c r="N88" s="51" t="s">
        <v>60</v>
      </c>
      <c r="O88" s="51" t="s">
        <v>60</v>
      </c>
      <c r="P88" s="51" t="s">
        <v>60</v>
      </c>
      <c r="Q88" s="51" t="s">
        <v>60</v>
      </c>
      <c r="R88" s="51" t="s">
        <v>60</v>
      </c>
      <c r="S88" s="51">
        <v>0</v>
      </c>
      <c r="T88" s="51">
        <v>0</v>
      </c>
      <c r="U88" s="51">
        <f t="shared" si="13"/>
        <v>0</v>
      </c>
      <c r="V88" s="51">
        <f t="shared" ref="V88:V89" si="14">IF(F88=0,0,(U88/F88*100))</f>
        <v>0</v>
      </c>
      <c r="W88" s="36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</row>
    <row r="89" spans="1:48" ht="47.25" x14ac:dyDescent="0.25">
      <c r="A89" s="34" t="s">
        <v>69</v>
      </c>
      <c r="B89" s="35" t="s">
        <v>70</v>
      </c>
      <c r="C89" s="36" t="s">
        <v>25</v>
      </c>
      <c r="D89" s="51">
        <v>0</v>
      </c>
      <c r="E89" s="51">
        <v>0</v>
      </c>
      <c r="F89" s="51">
        <v>0</v>
      </c>
      <c r="G89" s="51" t="s">
        <v>60</v>
      </c>
      <c r="H89" s="51" t="s">
        <v>60</v>
      </c>
      <c r="I89" s="51" t="s">
        <v>60</v>
      </c>
      <c r="J89" s="51" t="s">
        <v>60</v>
      </c>
      <c r="K89" s="51" t="s">
        <v>60</v>
      </c>
      <c r="L89" s="51">
        <v>0</v>
      </c>
      <c r="M89" s="51">
        <v>0</v>
      </c>
      <c r="N89" s="51" t="s">
        <v>60</v>
      </c>
      <c r="O89" s="51" t="s">
        <v>60</v>
      </c>
      <c r="P89" s="51" t="s">
        <v>60</v>
      </c>
      <c r="Q89" s="51" t="s">
        <v>60</v>
      </c>
      <c r="R89" s="51" t="s">
        <v>60</v>
      </c>
      <c r="S89" s="51">
        <v>0</v>
      </c>
      <c r="T89" s="51">
        <v>0</v>
      </c>
      <c r="U89" s="51">
        <f t="shared" si="13"/>
        <v>0</v>
      </c>
      <c r="V89" s="51">
        <f t="shared" si="14"/>
        <v>0</v>
      </c>
      <c r="W89" s="36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</row>
    <row r="90" spans="1:48" ht="47.25" x14ac:dyDescent="0.25">
      <c r="A90" s="37" t="s">
        <v>71</v>
      </c>
      <c r="B90" s="38" t="s">
        <v>72</v>
      </c>
      <c r="C90" s="39" t="s">
        <v>25</v>
      </c>
      <c r="D90" s="49">
        <v>0</v>
      </c>
      <c r="E90" s="49">
        <v>0</v>
      </c>
      <c r="F90" s="49">
        <v>0</v>
      </c>
      <c r="G90" s="49" t="s">
        <v>60</v>
      </c>
      <c r="H90" s="49" t="s">
        <v>60</v>
      </c>
      <c r="I90" s="49" t="s">
        <v>60</v>
      </c>
      <c r="J90" s="49" t="s">
        <v>60</v>
      </c>
      <c r="K90" s="49" t="s">
        <v>60</v>
      </c>
      <c r="L90" s="49">
        <v>0</v>
      </c>
      <c r="M90" s="49">
        <v>0</v>
      </c>
      <c r="N90" s="49" t="s">
        <v>60</v>
      </c>
      <c r="O90" s="49" t="s">
        <v>60</v>
      </c>
      <c r="P90" s="49" t="s">
        <v>60</v>
      </c>
      <c r="Q90" s="49" t="s">
        <v>60</v>
      </c>
      <c r="R90" s="49" t="s">
        <v>60</v>
      </c>
      <c r="S90" s="49">
        <v>0</v>
      </c>
      <c r="T90" s="49">
        <v>0</v>
      </c>
      <c r="U90" s="49">
        <f t="shared" si="13"/>
        <v>0</v>
      </c>
      <c r="V90" s="49">
        <f t="shared" ref="V90" si="15">IF(F90=0,0,(U90/F90*100))</f>
        <v>0</v>
      </c>
      <c r="W90" s="60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48" ht="47.25" x14ac:dyDescent="0.25">
      <c r="A91" s="37" t="s">
        <v>73</v>
      </c>
      <c r="B91" s="38" t="s">
        <v>74</v>
      </c>
      <c r="C91" s="39" t="s">
        <v>25</v>
      </c>
      <c r="D91" s="49">
        <v>0</v>
      </c>
      <c r="E91" s="49">
        <v>0</v>
      </c>
      <c r="F91" s="49">
        <v>0</v>
      </c>
      <c r="G91" s="49" t="s">
        <v>60</v>
      </c>
      <c r="H91" s="49" t="s">
        <v>60</v>
      </c>
      <c r="I91" s="49" t="s">
        <v>60</v>
      </c>
      <c r="J91" s="49" t="s">
        <v>60</v>
      </c>
      <c r="K91" s="49" t="s">
        <v>60</v>
      </c>
      <c r="L91" s="49">
        <v>0</v>
      </c>
      <c r="M91" s="49">
        <v>0</v>
      </c>
      <c r="N91" s="49" t="s">
        <v>60</v>
      </c>
      <c r="O91" s="49" t="s">
        <v>60</v>
      </c>
      <c r="P91" s="49" t="s">
        <v>60</v>
      </c>
      <c r="Q91" s="49" t="s">
        <v>60</v>
      </c>
      <c r="R91" s="49" t="s">
        <v>60</v>
      </c>
      <c r="S91" s="49">
        <v>0</v>
      </c>
      <c r="T91" s="49">
        <v>0</v>
      </c>
      <c r="U91" s="49">
        <f t="shared" si="13"/>
        <v>0</v>
      </c>
      <c r="V91" s="49">
        <f t="shared" si="12"/>
        <v>0</v>
      </c>
      <c r="W91" s="60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</row>
    <row r="92" spans="1:48" ht="47.25" x14ac:dyDescent="0.25">
      <c r="A92" s="37" t="s">
        <v>75</v>
      </c>
      <c r="B92" s="38" t="s">
        <v>76</v>
      </c>
      <c r="C92" s="39" t="s">
        <v>25</v>
      </c>
      <c r="D92" s="49">
        <v>0</v>
      </c>
      <c r="E92" s="49">
        <v>0</v>
      </c>
      <c r="F92" s="49">
        <v>0</v>
      </c>
      <c r="G92" s="49" t="s">
        <v>60</v>
      </c>
      <c r="H92" s="49" t="s">
        <v>60</v>
      </c>
      <c r="I92" s="49" t="s">
        <v>60</v>
      </c>
      <c r="J92" s="49" t="s">
        <v>60</v>
      </c>
      <c r="K92" s="49" t="s">
        <v>60</v>
      </c>
      <c r="L92" s="49">
        <v>0</v>
      </c>
      <c r="M92" s="49">
        <v>0</v>
      </c>
      <c r="N92" s="49" t="s">
        <v>60</v>
      </c>
      <c r="O92" s="49" t="s">
        <v>60</v>
      </c>
      <c r="P92" s="49" t="s">
        <v>60</v>
      </c>
      <c r="Q92" s="49" t="s">
        <v>60</v>
      </c>
      <c r="R92" s="49" t="s">
        <v>60</v>
      </c>
      <c r="S92" s="49">
        <v>0</v>
      </c>
      <c r="T92" s="49">
        <v>0</v>
      </c>
      <c r="U92" s="49">
        <f t="shared" si="13"/>
        <v>0</v>
      </c>
      <c r="V92" s="49">
        <f t="shared" si="12"/>
        <v>0</v>
      </c>
      <c r="W92" s="62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</row>
    <row r="93" spans="1:48" ht="47.25" x14ac:dyDescent="0.25">
      <c r="A93" s="37" t="s">
        <v>77</v>
      </c>
      <c r="B93" s="38" t="s">
        <v>78</v>
      </c>
      <c r="C93" s="39" t="s">
        <v>25</v>
      </c>
      <c r="D93" s="49">
        <v>0</v>
      </c>
      <c r="E93" s="49">
        <v>0</v>
      </c>
      <c r="F93" s="49">
        <v>0</v>
      </c>
      <c r="G93" s="49" t="s">
        <v>60</v>
      </c>
      <c r="H93" s="49" t="s">
        <v>60</v>
      </c>
      <c r="I93" s="49" t="s">
        <v>60</v>
      </c>
      <c r="J93" s="49" t="s">
        <v>60</v>
      </c>
      <c r="K93" s="49" t="s">
        <v>60</v>
      </c>
      <c r="L93" s="49">
        <v>0</v>
      </c>
      <c r="M93" s="49">
        <v>0</v>
      </c>
      <c r="N93" s="49" t="s">
        <v>60</v>
      </c>
      <c r="O93" s="49" t="s">
        <v>60</v>
      </c>
      <c r="P93" s="49" t="s">
        <v>60</v>
      </c>
      <c r="Q93" s="49" t="s">
        <v>60</v>
      </c>
      <c r="R93" s="49" t="s">
        <v>60</v>
      </c>
      <c r="S93" s="49">
        <v>0</v>
      </c>
      <c r="T93" s="49">
        <v>0</v>
      </c>
      <c r="U93" s="49">
        <f t="shared" si="13"/>
        <v>0</v>
      </c>
      <c r="V93" s="49">
        <f t="shared" si="12"/>
        <v>0</v>
      </c>
      <c r="W93" s="62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</row>
    <row r="94" spans="1:48" ht="63" x14ac:dyDescent="0.25">
      <c r="A94" s="37" t="s">
        <v>79</v>
      </c>
      <c r="B94" s="38" t="s">
        <v>80</v>
      </c>
      <c r="C94" s="39" t="s">
        <v>25</v>
      </c>
      <c r="D94" s="49">
        <v>0</v>
      </c>
      <c r="E94" s="49">
        <v>0</v>
      </c>
      <c r="F94" s="49">
        <v>0</v>
      </c>
      <c r="G94" s="49" t="s">
        <v>60</v>
      </c>
      <c r="H94" s="49" t="s">
        <v>60</v>
      </c>
      <c r="I94" s="49" t="s">
        <v>60</v>
      </c>
      <c r="J94" s="49" t="s">
        <v>60</v>
      </c>
      <c r="K94" s="49" t="s">
        <v>60</v>
      </c>
      <c r="L94" s="49">
        <v>0</v>
      </c>
      <c r="M94" s="49">
        <v>0</v>
      </c>
      <c r="N94" s="49" t="s">
        <v>60</v>
      </c>
      <c r="O94" s="49" t="s">
        <v>60</v>
      </c>
      <c r="P94" s="49" t="s">
        <v>60</v>
      </c>
      <c r="Q94" s="49" t="s">
        <v>60</v>
      </c>
      <c r="R94" s="49" t="s">
        <v>60</v>
      </c>
      <c r="S94" s="49">
        <v>0</v>
      </c>
      <c r="T94" s="49">
        <v>0</v>
      </c>
      <c r="U94" s="49">
        <f t="shared" si="13"/>
        <v>0</v>
      </c>
      <c r="V94" s="49">
        <f t="shared" ref="V94:V108" si="16">IF(F94=0,0,(U94/F94*100))</f>
        <v>0</v>
      </c>
      <c r="W94" s="60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</row>
    <row r="95" spans="1:48" ht="63" x14ac:dyDescent="0.25">
      <c r="A95" s="37" t="s">
        <v>81</v>
      </c>
      <c r="B95" s="38" t="s">
        <v>82</v>
      </c>
      <c r="C95" s="39" t="s">
        <v>25</v>
      </c>
      <c r="D95" s="49">
        <v>0</v>
      </c>
      <c r="E95" s="49">
        <v>0</v>
      </c>
      <c r="F95" s="49">
        <v>0</v>
      </c>
      <c r="G95" s="49" t="s">
        <v>60</v>
      </c>
      <c r="H95" s="49" t="s">
        <v>60</v>
      </c>
      <c r="I95" s="49" t="s">
        <v>60</v>
      </c>
      <c r="J95" s="49" t="s">
        <v>60</v>
      </c>
      <c r="K95" s="49" t="s">
        <v>60</v>
      </c>
      <c r="L95" s="49">
        <v>0</v>
      </c>
      <c r="M95" s="49">
        <v>0</v>
      </c>
      <c r="N95" s="49" t="s">
        <v>60</v>
      </c>
      <c r="O95" s="49" t="s">
        <v>60</v>
      </c>
      <c r="P95" s="49" t="s">
        <v>60</v>
      </c>
      <c r="Q95" s="49" t="s">
        <v>60</v>
      </c>
      <c r="R95" s="49" t="s">
        <v>60</v>
      </c>
      <c r="S95" s="49">
        <v>0</v>
      </c>
      <c r="T95" s="49">
        <v>0</v>
      </c>
      <c r="U95" s="49">
        <f t="shared" si="13"/>
        <v>0</v>
      </c>
      <c r="V95" s="49">
        <f t="shared" si="16"/>
        <v>0</v>
      </c>
      <c r="W95" s="60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</row>
    <row r="96" spans="1:48" ht="63" x14ac:dyDescent="0.25">
      <c r="A96" s="37" t="s">
        <v>83</v>
      </c>
      <c r="B96" s="38" t="s">
        <v>84</v>
      </c>
      <c r="C96" s="39" t="s">
        <v>25</v>
      </c>
      <c r="D96" s="49">
        <v>0</v>
      </c>
      <c r="E96" s="49">
        <v>0</v>
      </c>
      <c r="F96" s="49">
        <v>0</v>
      </c>
      <c r="G96" s="49" t="s">
        <v>60</v>
      </c>
      <c r="H96" s="49" t="s">
        <v>60</v>
      </c>
      <c r="I96" s="49" t="s">
        <v>60</v>
      </c>
      <c r="J96" s="49" t="s">
        <v>60</v>
      </c>
      <c r="K96" s="49" t="s">
        <v>60</v>
      </c>
      <c r="L96" s="49">
        <v>0</v>
      </c>
      <c r="M96" s="49">
        <v>0</v>
      </c>
      <c r="N96" s="49" t="s">
        <v>60</v>
      </c>
      <c r="O96" s="49" t="s">
        <v>60</v>
      </c>
      <c r="P96" s="49" t="s">
        <v>60</v>
      </c>
      <c r="Q96" s="49" t="s">
        <v>60</v>
      </c>
      <c r="R96" s="49" t="s">
        <v>60</v>
      </c>
      <c r="S96" s="49">
        <v>0</v>
      </c>
      <c r="T96" s="49">
        <v>0</v>
      </c>
      <c r="U96" s="49">
        <f t="shared" si="13"/>
        <v>0</v>
      </c>
      <c r="V96" s="49">
        <f t="shared" si="16"/>
        <v>0</v>
      </c>
      <c r="W96" s="60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</row>
    <row r="97" spans="1:48" ht="63" x14ac:dyDescent="0.25">
      <c r="A97" s="37" t="s">
        <v>85</v>
      </c>
      <c r="B97" s="38" t="s">
        <v>86</v>
      </c>
      <c r="C97" s="39" t="s">
        <v>25</v>
      </c>
      <c r="D97" s="49">
        <v>0</v>
      </c>
      <c r="E97" s="49">
        <v>0</v>
      </c>
      <c r="F97" s="49">
        <v>0</v>
      </c>
      <c r="G97" s="49" t="s">
        <v>60</v>
      </c>
      <c r="H97" s="49" t="s">
        <v>60</v>
      </c>
      <c r="I97" s="49" t="s">
        <v>60</v>
      </c>
      <c r="J97" s="49" t="s">
        <v>60</v>
      </c>
      <c r="K97" s="49" t="s">
        <v>60</v>
      </c>
      <c r="L97" s="49">
        <v>0</v>
      </c>
      <c r="M97" s="49">
        <v>0</v>
      </c>
      <c r="N97" s="49" t="s">
        <v>60</v>
      </c>
      <c r="O97" s="49" t="s">
        <v>60</v>
      </c>
      <c r="P97" s="49" t="s">
        <v>60</v>
      </c>
      <c r="Q97" s="49" t="s">
        <v>60</v>
      </c>
      <c r="R97" s="49" t="s">
        <v>60</v>
      </c>
      <c r="S97" s="49">
        <v>0</v>
      </c>
      <c r="T97" s="49">
        <v>0</v>
      </c>
      <c r="U97" s="49">
        <f t="shared" si="13"/>
        <v>0</v>
      </c>
      <c r="V97" s="49">
        <f t="shared" si="16"/>
        <v>0</v>
      </c>
      <c r="W97" s="60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</row>
    <row r="98" spans="1:48" ht="63" x14ac:dyDescent="0.25">
      <c r="A98" s="34" t="s">
        <v>87</v>
      </c>
      <c r="B98" s="35" t="s">
        <v>88</v>
      </c>
      <c r="C98" s="36" t="s">
        <v>25</v>
      </c>
      <c r="D98" s="51">
        <v>0</v>
      </c>
      <c r="E98" s="51">
        <v>0</v>
      </c>
      <c r="F98" s="51">
        <v>0</v>
      </c>
      <c r="G98" s="51" t="s">
        <v>60</v>
      </c>
      <c r="H98" s="51" t="s">
        <v>60</v>
      </c>
      <c r="I98" s="51" t="s">
        <v>60</v>
      </c>
      <c r="J98" s="51" t="s">
        <v>60</v>
      </c>
      <c r="K98" s="51" t="s">
        <v>60</v>
      </c>
      <c r="L98" s="51">
        <v>0</v>
      </c>
      <c r="M98" s="51">
        <v>0</v>
      </c>
      <c r="N98" s="51" t="s">
        <v>60</v>
      </c>
      <c r="O98" s="51" t="s">
        <v>60</v>
      </c>
      <c r="P98" s="51" t="s">
        <v>60</v>
      </c>
      <c r="Q98" s="51" t="s">
        <v>60</v>
      </c>
      <c r="R98" s="51" t="s">
        <v>60</v>
      </c>
      <c r="S98" s="51">
        <v>0</v>
      </c>
      <c r="T98" s="51">
        <v>0</v>
      </c>
      <c r="U98" s="51">
        <f t="shared" si="13"/>
        <v>0</v>
      </c>
      <c r="V98" s="51">
        <f t="shared" ref="V98:V102" si="17">IF(F98=0,0,(U98/F98*100))</f>
        <v>0</v>
      </c>
      <c r="W98" s="51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</row>
    <row r="99" spans="1:48" ht="35.25" customHeight="1" x14ac:dyDescent="0.25">
      <c r="A99" s="37" t="s">
        <v>89</v>
      </c>
      <c r="B99" s="38" t="s">
        <v>90</v>
      </c>
      <c r="C99" s="39" t="s">
        <v>25</v>
      </c>
      <c r="D99" s="49">
        <v>0</v>
      </c>
      <c r="E99" s="49">
        <v>0</v>
      </c>
      <c r="F99" s="49">
        <v>0</v>
      </c>
      <c r="G99" s="49" t="s">
        <v>60</v>
      </c>
      <c r="H99" s="49" t="s">
        <v>60</v>
      </c>
      <c r="I99" s="49" t="s">
        <v>60</v>
      </c>
      <c r="J99" s="49" t="s">
        <v>60</v>
      </c>
      <c r="K99" s="49" t="s">
        <v>60</v>
      </c>
      <c r="L99" s="49">
        <v>0</v>
      </c>
      <c r="M99" s="49">
        <v>0</v>
      </c>
      <c r="N99" s="49" t="s">
        <v>60</v>
      </c>
      <c r="O99" s="49" t="s">
        <v>60</v>
      </c>
      <c r="P99" s="49" t="s">
        <v>60</v>
      </c>
      <c r="Q99" s="49" t="s">
        <v>60</v>
      </c>
      <c r="R99" s="49" t="s">
        <v>60</v>
      </c>
      <c r="S99" s="49">
        <v>0</v>
      </c>
      <c r="T99" s="49">
        <v>0</v>
      </c>
      <c r="U99" s="49">
        <f t="shared" si="13"/>
        <v>0</v>
      </c>
      <c r="V99" s="49">
        <f t="shared" si="17"/>
        <v>0</v>
      </c>
      <c r="W99" s="60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</row>
    <row r="100" spans="1:48" ht="63" x14ac:dyDescent="0.25">
      <c r="A100" s="37" t="s">
        <v>91</v>
      </c>
      <c r="B100" s="38" t="s">
        <v>92</v>
      </c>
      <c r="C100" s="39" t="s">
        <v>25</v>
      </c>
      <c r="D100" s="49">
        <v>0</v>
      </c>
      <c r="E100" s="49">
        <v>0</v>
      </c>
      <c r="F100" s="49">
        <v>0</v>
      </c>
      <c r="G100" s="49" t="s">
        <v>60</v>
      </c>
      <c r="H100" s="49" t="s">
        <v>60</v>
      </c>
      <c r="I100" s="49" t="s">
        <v>60</v>
      </c>
      <c r="J100" s="49" t="s">
        <v>60</v>
      </c>
      <c r="K100" s="49" t="s">
        <v>60</v>
      </c>
      <c r="L100" s="49">
        <v>0</v>
      </c>
      <c r="M100" s="49">
        <v>0</v>
      </c>
      <c r="N100" s="49" t="s">
        <v>60</v>
      </c>
      <c r="O100" s="49" t="s">
        <v>60</v>
      </c>
      <c r="P100" s="49" t="s">
        <v>60</v>
      </c>
      <c r="Q100" s="49" t="s">
        <v>60</v>
      </c>
      <c r="R100" s="49" t="s">
        <v>60</v>
      </c>
      <c r="S100" s="49">
        <v>0</v>
      </c>
      <c r="T100" s="49">
        <v>0</v>
      </c>
      <c r="U100" s="49">
        <f t="shared" si="13"/>
        <v>0</v>
      </c>
      <c r="V100" s="49">
        <f t="shared" si="17"/>
        <v>0</v>
      </c>
      <c r="W100" s="60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</row>
    <row r="101" spans="1:48" ht="94.5" x14ac:dyDescent="0.25">
      <c r="A101" s="31" t="s">
        <v>127</v>
      </c>
      <c r="B101" s="32" t="s">
        <v>128</v>
      </c>
      <c r="C101" s="33" t="s">
        <v>25</v>
      </c>
      <c r="D101" s="52">
        <v>0</v>
      </c>
      <c r="E101" s="52">
        <v>0</v>
      </c>
      <c r="F101" s="52">
        <v>0</v>
      </c>
      <c r="G101" s="52" t="s">
        <v>60</v>
      </c>
      <c r="H101" s="52" t="s">
        <v>60</v>
      </c>
      <c r="I101" s="52" t="s">
        <v>60</v>
      </c>
      <c r="J101" s="52" t="s">
        <v>60</v>
      </c>
      <c r="K101" s="52" t="s">
        <v>60</v>
      </c>
      <c r="L101" s="52">
        <v>0</v>
      </c>
      <c r="M101" s="52">
        <v>0</v>
      </c>
      <c r="N101" s="52" t="s">
        <v>60</v>
      </c>
      <c r="O101" s="52" t="s">
        <v>60</v>
      </c>
      <c r="P101" s="52" t="s">
        <v>60</v>
      </c>
      <c r="Q101" s="52" t="s">
        <v>60</v>
      </c>
      <c r="R101" s="52" t="s">
        <v>60</v>
      </c>
      <c r="S101" s="52">
        <v>0</v>
      </c>
      <c r="T101" s="52">
        <v>0</v>
      </c>
      <c r="U101" s="52">
        <f t="shared" si="13"/>
        <v>0</v>
      </c>
      <c r="V101" s="52">
        <f t="shared" si="17"/>
        <v>0</v>
      </c>
      <c r="W101" s="33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</row>
    <row r="102" spans="1:48" ht="36" customHeight="1" x14ac:dyDescent="0.25">
      <c r="A102" s="34" t="s">
        <v>129</v>
      </c>
      <c r="B102" s="35" t="s">
        <v>130</v>
      </c>
      <c r="C102" s="36" t="s">
        <v>25</v>
      </c>
      <c r="D102" s="51">
        <v>0</v>
      </c>
      <c r="E102" s="51">
        <v>0</v>
      </c>
      <c r="F102" s="51">
        <v>0</v>
      </c>
      <c r="G102" s="51" t="s">
        <v>60</v>
      </c>
      <c r="H102" s="51" t="s">
        <v>60</v>
      </c>
      <c r="I102" s="51" t="s">
        <v>60</v>
      </c>
      <c r="J102" s="51" t="s">
        <v>60</v>
      </c>
      <c r="K102" s="51" t="s">
        <v>60</v>
      </c>
      <c r="L102" s="51">
        <v>0</v>
      </c>
      <c r="M102" s="51">
        <v>0</v>
      </c>
      <c r="N102" s="51" t="s">
        <v>60</v>
      </c>
      <c r="O102" s="51" t="s">
        <v>60</v>
      </c>
      <c r="P102" s="51" t="s">
        <v>60</v>
      </c>
      <c r="Q102" s="51" t="s">
        <v>60</v>
      </c>
      <c r="R102" s="51" t="s">
        <v>60</v>
      </c>
      <c r="S102" s="51">
        <v>0</v>
      </c>
      <c r="T102" s="51">
        <v>0</v>
      </c>
      <c r="U102" s="51">
        <f t="shared" si="13"/>
        <v>0</v>
      </c>
      <c r="V102" s="51">
        <f t="shared" si="17"/>
        <v>0</v>
      </c>
      <c r="W102" s="36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</row>
    <row r="103" spans="1:48" ht="78.75" x14ac:dyDescent="0.25">
      <c r="A103" s="34" t="s">
        <v>131</v>
      </c>
      <c r="B103" s="35" t="s">
        <v>132</v>
      </c>
      <c r="C103" s="36" t="s">
        <v>25</v>
      </c>
      <c r="D103" s="51">
        <v>0</v>
      </c>
      <c r="E103" s="51">
        <v>0</v>
      </c>
      <c r="F103" s="51">
        <v>0</v>
      </c>
      <c r="G103" s="51" t="s">
        <v>60</v>
      </c>
      <c r="H103" s="51" t="s">
        <v>60</v>
      </c>
      <c r="I103" s="51" t="s">
        <v>60</v>
      </c>
      <c r="J103" s="51" t="s">
        <v>60</v>
      </c>
      <c r="K103" s="51" t="s">
        <v>60</v>
      </c>
      <c r="L103" s="51">
        <v>0</v>
      </c>
      <c r="M103" s="51">
        <v>0</v>
      </c>
      <c r="N103" s="51" t="s">
        <v>60</v>
      </c>
      <c r="O103" s="51" t="s">
        <v>60</v>
      </c>
      <c r="P103" s="51" t="s">
        <v>60</v>
      </c>
      <c r="Q103" s="51" t="s">
        <v>60</v>
      </c>
      <c r="R103" s="51" t="s">
        <v>60</v>
      </c>
      <c r="S103" s="51">
        <v>0</v>
      </c>
      <c r="T103" s="51">
        <v>0</v>
      </c>
      <c r="U103" s="51">
        <f t="shared" si="13"/>
        <v>0</v>
      </c>
      <c r="V103" s="51">
        <f t="shared" si="16"/>
        <v>0</v>
      </c>
      <c r="W103" s="36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</row>
    <row r="104" spans="1:48" ht="35.25" customHeight="1" x14ac:dyDescent="0.25">
      <c r="A104" s="31" t="s">
        <v>93</v>
      </c>
      <c r="B104" s="32" t="s">
        <v>94</v>
      </c>
      <c r="C104" s="33" t="s">
        <v>25</v>
      </c>
      <c r="D104" s="52">
        <f>D105</f>
        <v>6.9199734699999995</v>
      </c>
      <c r="E104" s="52">
        <v>0</v>
      </c>
      <c r="F104" s="52">
        <v>0</v>
      </c>
      <c r="G104" s="52" t="s">
        <v>60</v>
      </c>
      <c r="H104" s="52" t="s">
        <v>60</v>
      </c>
      <c r="I104" s="52" t="s">
        <v>60</v>
      </c>
      <c r="J104" s="52" t="s">
        <v>60</v>
      </c>
      <c r="K104" s="52" t="s">
        <v>60</v>
      </c>
      <c r="L104" s="52">
        <v>0</v>
      </c>
      <c r="M104" s="52">
        <f>M105</f>
        <v>6.9199734699999995</v>
      </c>
      <c r="N104" s="52" t="s">
        <v>60</v>
      </c>
      <c r="O104" s="52" t="s">
        <v>60</v>
      </c>
      <c r="P104" s="52" t="s">
        <v>60</v>
      </c>
      <c r="Q104" s="52" t="s">
        <v>60</v>
      </c>
      <c r="R104" s="52" t="s">
        <v>60</v>
      </c>
      <c r="S104" s="52">
        <v>0</v>
      </c>
      <c r="T104" s="52">
        <v>0</v>
      </c>
      <c r="U104" s="52">
        <f t="shared" si="13"/>
        <v>6.9199734699999995</v>
      </c>
      <c r="V104" s="52">
        <f t="shared" si="16"/>
        <v>0</v>
      </c>
      <c r="W104" s="52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</row>
    <row r="105" spans="1:48" ht="110.25" x14ac:dyDescent="0.25">
      <c r="A105" s="40" t="s">
        <v>93</v>
      </c>
      <c r="B105" s="41" t="s">
        <v>104</v>
      </c>
      <c r="C105" s="40" t="s">
        <v>60</v>
      </c>
      <c r="D105" s="49">
        <v>6.9199734699999995</v>
      </c>
      <c r="E105" s="49">
        <v>0</v>
      </c>
      <c r="F105" s="49">
        <v>0</v>
      </c>
      <c r="G105" s="49" t="s">
        <v>60</v>
      </c>
      <c r="H105" s="49" t="s">
        <v>60</v>
      </c>
      <c r="I105" s="49" t="s">
        <v>60</v>
      </c>
      <c r="J105" s="49" t="s">
        <v>60</v>
      </c>
      <c r="K105" s="49" t="s">
        <v>60</v>
      </c>
      <c r="L105" s="49">
        <v>0</v>
      </c>
      <c r="M105" s="49">
        <v>6.9199734699999995</v>
      </c>
      <c r="N105" s="49" t="s">
        <v>60</v>
      </c>
      <c r="O105" s="49" t="s">
        <v>60</v>
      </c>
      <c r="P105" s="49" t="s">
        <v>60</v>
      </c>
      <c r="Q105" s="49" t="s">
        <v>60</v>
      </c>
      <c r="R105" s="49" t="s">
        <v>183</v>
      </c>
      <c r="S105" s="49">
        <v>0</v>
      </c>
      <c r="T105" s="49">
        <v>0</v>
      </c>
      <c r="U105" s="49">
        <f t="shared" si="13"/>
        <v>6.9199734699999995</v>
      </c>
      <c r="V105" s="49">
        <f t="shared" si="16"/>
        <v>0</v>
      </c>
      <c r="W105" s="60" t="s">
        <v>185</v>
      </c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</row>
    <row r="106" spans="1:48" ht="63" x14ac:dyDescent="0.25">
      <c r="A106" s="31" t="s">
        <v>125</v>
      </c>
      <c r="B106" s="32" t="s">
        <v>126</v>
      </c>
      <c r="C106" s="33" t="s">
        <v>25</v>
      </c>
      <c r="D106" s="52">
        <v>0</v>
      </c>
      <c r="E106" s="52">
        <v>0</v>
      </c>
      <c r="F106" s="52">
        <v>0</v>
      </c>
      <c r="G106" s="52" t="s">
        <v>60</v>
      </c>
      <c r="H106" s="52" t="s">
        <v>60</v>
      </c>
      <c r="I106" s="52" t="s">
        <v>60</v>
      </c>
      <c r="J106" s="52" t="s">
        <v>60</v>
      </c>
      <c r="K106" s="52" t="s">
        <v>60</v>
      </c>
      <c r="L106" s="52">
        <v>0</v>
      </c>
      <c r="M106" s="52">
        <v>0</v>
      </c>
      <c r="N106" s="52" t="s">
        <v>60</v>
      </c>
      <c r="O106" s="52" t="s">
        <v>60</v>
      </c>
      <c r="P106" s="52" t="s">
        <v>60</v>
      </c>
      <c r="Q106" s="52" t="s">
        <v>60</v>
      </c>
      <c r="R106" s="52" t="s">
        <v>60</v>
      </c>
      <c r="S106" s="52">
        <v>0</v>
      </c>
      <c r="T106" s="52">
        <v>0</v>
      </c>
      <c r="U106" s="52">
        <f t="shared" si="13"/>
        <v>0</v>
      </c>
      <c r="V106" s="52">
        <f t="shared" si="16"/>
        <v>0</v>
      </c>
      <c r="W106" s="52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</row>
    <row r="107" spans="1:48" ht="36" customHeight="1" x14ac:dyDescent="0.25">
      <c r="A107" s="31" t="s">
        <v>95</v>
      </c>
      <c r="B107" s="32" t="s">
        <v>96</v>
      </c>
      <c r="C107" s="33" t="s">
        <v>25</v>
      </c>
      <c r="D107" s="52">
        <f>SUM(D108:D124)</f>
        <v>194.78396073577898</v>
      </c>
      <c r="E107" s="52">
        <v>0</v>
      </c>
      <c r="F107" s="52">
        <v>0</v>
      </c>
      <c r="G107" s="52" t="s">
        <v>60</v>
      </c>
      <c r="H107" s="52" t="s">
        <v>60</v>
      </c>
      <c r="I107" s="52" t="s">
        <v>60</v>
      </c>
      <c r="J107" s="52" t="s">
        <v>60</v>
      </c>
      <c r="K107" s="52" t="s">
        <v>60</v>
      </c>
      <c r="L107" s="52">
        <v>0</v>
      </c>
      <c r="M107" s="52">
        <f>SUM(M108:M124)</f>
        <v>126.55034962999999</v>
      </c>
      <c r="N107" s="52" t="s">
        <v>60</v>
      </c>
      <c r="O107" s="52" t="s">
        <v>60</v>
      </c>
      <c r="P107" s="52" t="s">
        <v>60</v>
      </c>
      <c r="Q107" s="52" t="s">
        <v>60</v>
      </c>
      <c r="R107" s="52" t="s">
        <v>60</v>
      </c>
      <c r="S107" s="52">
        <v>0</v>
      </c>
      <c r="T107" s="52">
        <v>0</v>
      </c>
      <c r="U107" s="52">
        <f t="shared" si="13"/>
        <v>126.55034962999999</v>
      </c>
      <c r="V107" s="52">
        <f t="shared" si="16"/>
        <v>0</v>
      </c>
      <c r="W107" s="52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</row>
    <row r="108" spans="1:48" ht="32.25" customHeight="1" x14ac:dyDescent="0.25">
      <c r="A108" s="40" t="s">
        <v>177</v>
      </c>
      <c r="B108" s="41" t="s">
        <v>98</v>
      </c>
      <c r="C108" s="40" t="s">
        <v>60</v>
      </c>
      <c r="D108" s="49">
        <v>7.07314753</v>
      </c>
      <c r="E108" s="49">
        <v>0</v>
      </c>
      <c r="F108" s="49">
        <v>0</v>
      </c>
      <c r="G108" s="49" t="s">
        <v>60</v>
      </c>
      <c r="H108" s="49" t="s">
        <v>60</v>
      </c>
      <c r="I108" s="49" t="s">
        <v>60</v>
      </c>
      <c r="J108" s="49" t="s">
        <v>60</v>
      </c>
      <c r="K108" s="49" t="s">
        <v>60</v>
      </c>
      <c r="L108" s="49">
        <v>0</v>
      </c>
      <c r="M108" s="49">
        <v>0</v>
      </c>
      <c r="N108" s="49" t="s">
        <v>60</v>
      </c>
      <c r="O108" s="49" t="s">
        <v>60</v>
      </c>
      <c r="P108" s="49" t="s">
        <v>60</v>
      </c>
      <c r="Q108" s="49" t="s">
        <v>60</v>
      </c>
      <c r="R108" s="49" t="s">
        <v>60</v>
      </c>
      <c r="S108" s="49">
        <v>0</v>
      </c>
      <c r="T108" s="49">
        <v>0</v>
      </c>
      <c r="U108" s="49">
        <f t="shared" si="13"/>
        <v>0</v>
      </c>
      <c r="V108" s="49">
        <f t="shared" si="16"/>
        <v>0</v>
      </c>
      <c r="W108" s="62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</row>
    <row r="109" spans="1:48" s="14" customFormat="1" ht="78.75" x14ac:dyDescent="0.25">
      <c r="A109" s="40" t="s">
        <v>177</v>
      </c>
      <c r="B109" s="41" t="s">
        <v>99</v>
      </c>
      <c r="C109" s="40" t="s">
        <v>60</v>
      </c>
      <c r="D109" s="49">
        <v>7.7774123199999998</v>
      </c>
      <c r="E109" s="49">
        <v>0</v>
      </c>
      <c r="F109" s="49">
        <v>0</v>
      </c>
      <c r="G109" s="49" t="s">
        <v>60</v>
      </c>
      <c r="H109" s="49" t="s">
        <v>60</v>
      </c>
      <c r="I109" s="49" t="s">
        <v>60</v>
      </c>
      <c r="J109" s="49" t="s">
        <v>60</v>
      </c>
      <c r="K109" s="49" t="s">
        <v>60</v>
      </c>
      <c r="L109" s="49">
        <v>0</v>
      </c>
      <c r="M109" s="49">
        <v>7.7774123200000007</v>
      </c>
      <c r="N109" s="49" t="s">
        <v>60</v>
      </c>
      <c r="O109" s="49" t="s">
        <v>60</v>
      </c>
      <c r="P109" s="49" t="s">
        <v>60</v>
      </c>
      <c r="Q109" s="49" t="s">
        <v>60</v>
      </c>
      <c r="R109" s="65" t="s">
        <v>199</v>
      </c>
      <c r="S109" s="49">
        <v>0</v>
      </c>
      <c r="T109" s="49">
        <v>0</v>
      </c>
      <c r="U109" s="49">
        <f t="shared" si="13"/>
        <v>7.7774123200000007</v>
      </c>
      <c r="V109" s="49">
        <v>0</v>
      </c>
      <c r="W109" s="60" t="s">
        <v>184</v>
      </c>
    </row>
    <row r="110" spans="1:48" ht="49.5" customHeight="1" x14ac:dyDescent="0.25">
      <c r="A110" s="40" t="s">
        <v>177</v>
      </c>
      <c r="B110" s="41" t="s">
        <v>146</v>
      </c>
      <c r="C110" s="40" t="s">
        <v>60</v>
      </c>
      <c r="D110" s="49">
        <v>6.3892318203749019</v>
      </c>
      <c r="E110" s="49">
        <v>0</v>
      </c>
      <c r="F110" s="49">
        <v>0</v>
      </c>
      <c r="G110" s="49" t="s">
        <v>60</v>
      </c>
      <c r="H110" s="49" t="s">
        <v>60</v>
      </c>
      <c r="I110" s="49" t="s">
        <v>60</v>
      </c>
      <c r="J110" s="49" t="s">
        <v>60</v>
      </c>
      <c r="K110" s="49" t="s">
        <v>60</v>
      </c>
      <c r="L110" s="49">
        <v>0</v>
      </c>
      <c r="M110" s="49">
        <v>0</v>
      </c>
      <c r="N110" s="49" t="s">
        <v>60</v>
      </c>
      <c r="O110" s="49" t="s">
        <v>60</v>
      </c>
      <c r="P110" s="49" t="s">
        <v>60</v>
      </c>
      <c r="Q110" s="49" t="s">
        <v>60</v>
      </c>
      <c r="R110" s="49" t="s">
        <v>60</v>
      </c>
      <c r="S110" s="49">
        <v>0</v>
      </c>
      <c r="T110" s="49">
        <v>0</v>
      </c>
      <c r="U110" s="49">
        <f t="shared" si="13"/>
        <v>0</v>
      </c>
      <c r="V110" s="49">
        <v>0</v>
      </c>
      <c r="W110" s="62"/>
    </row>
    <row r="111" spans="1:48" ht="31.5" x14ac:dyDescent="0.25">
      <c r="A111" s="40" t="s">
        <v>177</v>
      </c>
      <c r="B111" s="41" t="s">
        <v>147</v>
      </c>
      <c r="C111" s="40" t="s">
        <v>60</v>
      </c>
      <c r="D111" s="49">
        <v>4.0540254831807481</v>
      </c>
      <c r="E111" s="49">
        <v>0</v>
      </c>
      <c r="F111" s="49">
        <v>0</v>
      </c>
      <c r="G111" s="49" t="s">
        <v>60</v>
      </c>
      <c r="H111" s="49" t="s">
        <v>60</v>
      </c>
      <c r="I111" s="49" t="s">
        <v>60</v>
      </c>
      <c r="J111" s="49" t="s">
        <v>60</v>
      </c>
      <c r="K111" s="49" t="s">
        <v>60</v>
      </c>
      <c r="L111" s="49">
        <v>0</v>
      </c>
      <c r="M111" s="49">
        <v>0</v>
      </c>
      <c r="N111" s="49" t="s">
        <v>60</v>
      </c>
      <c r="O111" s="49" t="s">
        <v>60</v>
      </c>
      <c r="P111" s="49" t="s">
        <v>60</v>
      </c>
      <c r="Q111" s="49" t="s">
        <v>60</v>
      </c>
      <c r="R111" s="49" t="s">
        <v>60</v>
      </c>
      <c r="S111" s="49">
        <v>0</v>
      </c>
      <c r="T111" s="49">
        <v>0</v>
      </c>
      <c r="U111" s="49">
        <f t="shared" si="13"/>
        <v>0</v>
      </c>
      <c r="V111" s="49">
        <v>0</v>
      </c>
      <c r="W111" s="62"/>
    </row>
    <row r="112" spans="1:48" ht="78.75" x14ac:dyDescent="0.25">
      <c r="A112" s="40" t="s">
        <v>177</v>
      </c>
      <c r="B112" s="41" t="s">
        <v>148</v>
      </c>
      <c r="C112" s="40" t="s">
        <v>60</v>
      </c>
      <c r="D112" s="49">
        <v>4.4891657893876857</v>
      </c>
      <c r="E112" s="49">
        <v>0</v>
      </c>
      <c r="F112" s="49">
        <v>0</v>
      </c>
      <c r="G112" s="49" t="s">
        <v>60</v>
      </c>
      <c r="H112" s="49" t="s">
        <v>60</v>
      </c>
      <c r="I112" s="49" t="s">
        <v>60</v>
      </c>
      <c r="J112" s="49" t="s">
        <v>60</v>
      </c>
      <c r="K112" s="49" t="s">
        <v>60</v>
      </c>
      <c r="L112" s="49">
        <v>0</v>
      </c>
      <c r="M112" s="49">
        <v>3.8918839199999997</v>
      </c>
      <c r="N112" s="49" t="s">
        <v>60</v>
      </c>
      <c r="O112" s="49" t="s">
        <v>60</v>
      </c>
      <c r="P112" s="49" t="s">
        <v>60</v>
      </c>
      <c r="Q112" s="49" t="s">
        <v>60</v>
      </c>
      <c r="R112" s="65" t="s">
        <v>200</v>
      </c>
      <c r="S112" s="49">
        <v>0</v>
      </c>
      <c r="T112" s="49">
        <v>0</v>
      </c>
      <c r="U112" s="49">
        <f t="shared" si="13"/>
        <v>3.8918839199999997</v>
      </c>
      <c r="V112" s="49">
        <v>0</v>
      </c>
      <c r="W112" s="60" t="s">
        <v>184</v>
      </c>
    </row>
    <row r="113" spans="1:23" ht="63" x14ac:dyDescent="0.25">
      <c r="A113" s="40" t="s">
        <v>177</v>
      </c>
      <c r="B113" s="41" t="s">
        <v>149</v>
      </c>
      <c r="C113" s="40" t="s">
        <v>60</v>
      </c>
      <c r="D113" s="49">
        <v>5.9472701846893976</v>
      </c>
      <c r="E113" s="49">
        <v>0</v>
      </c>
      <c r="F113" s="49">
        <v>0</v>
      </c>
      <c r="G113" s="49" t="s">
        <v>60</v>
      </c>
      <c r="H113" s="49" t="s">
        <v>60</v>
      </c>
      <c r="I113" s="49" t="s">
        <v>60</v>
      </c>
      <c r="J113" s="49" t="s">
        <v>60</v>
      </c>
      <c r="K113" s="49" t="s">
        <v>60</v>
      </c>
      <c r="L113" s="49">
        <v>0</v>
      </c>
      <c r="M113" s="49">
        <v>0</v>
      </c>
      <c r="N113" s="49" t="s">
        <v>60</v>
      </c>
      <c r="O113" s="49" t="s">
        <v>60</v>
      </c>
      <c r="P113" s="49" t="s">
        <v>60</v>
      </c>
      <c r="Q113" s="49" t="s">
        <v>60</v>
      </c>
      <c r="R113" s="49" t="s">
        <v>60</v>
      </c>
      <c r="S113" s="49">
        <v>0</v>
      </c>
      <c r="T113" s="49">
        <v>0</v>
      </c>
      <c r="U113" s="49">
        <f t="shared" si="13"/>
        <v>0</v>
      </c>
      <c r="V113" s="49">
        <v>0</v>
      </c>
      <c r="W113" s="62"/>
    </row>
    <row r="114" spans="1:23" ht="63" x14ac:dyDescent="0.25">
      <c r="A114" s="40" t="s">
        <v>177</v>
      </c>
      <c r="B114" s="41" t="s">
        <v>150</v>
      </c>
      <c r="C114" s="40" t="s">
        <v>60</v>
      </c>
      <c r="D114" s="49">
        <v>6.1246070067791889</v>
      </c>
      <c r="E114" s="49">
        <v>0</v>
      </c>
      <c r="F114" s="49">
        <v>0</v>
      </c>
      <c r="G114" s="49" t="s">
        <v>60</v>
      </c>
      <c r="H114" s="49" t="s">
        <v>60</v>
      </c>
      <c r="I114" s="49" t="s">
        <v>60</v>
      </c>
      <c r="J114" s="49" t="s">
        <v>60</v>
      </c>
      <c r="K114" s="49" t="s">
        <v>60</v>
      </c>
      <c r="L114" s="49">
        <v>0</v>
      </c>
      <c r="M114" s="49">
        <v>0</v>
      </c>
      <c r="N114" s="49" t="s">
        <v>60</v>
      </c>
      <c r="O114" s="49" t="s">
        <v>60</v>
      </c>
      <c r="P114" s="49" t="s">
        <v>60</v>
      </c>
      <c r="Q114" s="49" t="s">
        <v>60</v>
      </c>
      <c r="R114" s="49" t="s">
        <v>60</v>
      </c>
      <c r="S114" s="49">
        <v>0</v>
      </c>
      <c r="T114" s="49">
        <v>0</v>
      </c>
      <c r="U114" s="49">
        <f t="shared" si="13"/>
        <v>0</v>
      </c>
      <c r="V114" s="49">
        <v>0</v>
      </c>
      <c r="W114" s="62"/>
    </row>
    <row r="115" spans="1:23" ht="78.75" x14ac:dyDescent="0.25">
      <c r="A115" s="40" t="s">
        <v>177</v>
      </c>
      <c r="B115" s="41" t="s">
        <v>151</v>
      </c>
      <c r="C115" s="40" t="s">
        <v>60</v>
      </c>
      <c r="D115" s="49">
        <v>6.5884056693505011</v>
      </c>
      <c r="E115" s="49">
        <v>0</v>
      </c>
      <c r="F115" s="49">
        <v>0</v>
      </c>
      <c r="G115" s="49" t="s">
        <v>60</v>
      </c>
      <c r="H115" s="49" t="s">
        <v>60</v>
      </c>
      <c r="I115" s="49" t="s">
        <v>60</v>
      </c>
      <c r="J115" s="49" t="s">
        <v>60</v>
      </c>
      <c r="K115" s="49" t="s">
        <v>60</v>
      </c>
      <c r="L115" s="49">
        <v>0</v>
      </c>
      <c r="M115" s="49">
        <v>6.5882019999999999</v>
      </c>
      <c r="N115" s="49" t="s">
        <v>60</v>
      </c>
      <c r="O115" s="49" t="s">
        <v>60</v>
      </c>
      <c r="P115" s="49" t="s">
        <v>60</v>
      </c>
      <c r="Q115" s="49" t="s">
        <v>60</v>
      </c>
      <c r="R115" s="65" t="s">
        <v>201</v>
      </c>
      <c r="S115" s="49">
        <v>0</v>
      </c>
      <c r="T115" s="49">
        <v>0</v>
      </c>
      <c r="U115" s="49">
        <f t="shared" si="13"/>
        <v>6.5882019999999999</v>
      </c>
      <c r="V115" s="49">
        <v>0</v>
      </c>
      <c r="W115" s="60" t="s">
        <v>184</v>
      </c>
    </row>
    <row r="116" spans="1:23" ht="31.5" x14ac:dyDescent="0.25">
      <c r="A116" s="40" t="s">
        <v>177</v>
      </c>
      <c r="B116" s="41" t="s">
        <v>152</v>
      </c>
      <c r="C116" s="40" t="s">
        <v>60</v>
      </c>
      <c r="D116" s="49">
        <v>2.2847354540203759</v>
      </c>
      <c r="E116" s="49">
        <v>0</v>
      </c>
      <c r="F116" s="49">
        <v>0</v>
      </c>
      <c r="G116" s="49" t="s">
        <v>60</v>
      </c>
      <c r="H116" s="49" t="s">
        <v>60</v>
      </c>
      <c r="I116" s="49" t="s">
        <v>60</v>
      </c>
      <c r="J116" s="49" t="s">
        <v>60</v>
      </c>
      <c r="K116" s="49" t="s">
        <v>60</v>
      </c>
      <c r="L116" s="49">
        <v>0</v>
      </c>
      <c r="M116" s="49">
        <v>0</v>
      </c>
      <c r="N116" s="49" t="s">
        <v>60</v>
      </c>
      <c r="O116" s="49" t="s">
        <v>60</v>
      </c>
      <c r="P116" s="49" t="s">
        <v>60</v>
      </c>
      <c r="Q116" s="49" t="s">
        <v>60</v>
      </c>
      <c r="R116" s="49" t="s">
        <v>60</v>
      </c>
      <c r="S116" s="49">
        <v>0</v>
      </c>
      <c r="T116" s="49">
        <v>0</v>
      </c>
      <c r="U116" s="49">
        <f t="shared" si="13"/>
        <v>0</v>
      </c>
      <c r="V116" s="49">
        <v>0</v>
      </c>
      <c r="W116" s="62"/>
    </row>
    <row r="117" spans="1:23" ht="78.75" x14ac:dyDescent="0.25">
      <c r="A117" s="40" t="s">
        <v>177</v>
      </c>
      <c r="B117" s="41" t="s">
        <v>153</v>
      </c>
      <c r="C117" s="40" t="s">
        <v>60</v>
      </c>
      <c r="D117" s="49">
        <v>6.6084062876355825</v>
      </c>
      <c r="E117" s="49">
        <v>0</v>
      </c>
      <c r="F117" s="49">
        <v>0</v>
      </c>
      <c r="G117" s="49" t="s">
        <v>60</v>
      </c>
      <c r="H117" s="49" t="s">
        <v>60</v>
      </c>
      <c r="I117" s="49" t="s">
        <v>60</v>
      </c>
      <c r="J117" s="49" t="s">
        <v>60</v>
      </c>
      <c r="K117" s="49" t="s">
        <v>60</v>
      </c>
      <c r="L117" s="49">
        <v>0</v>
      </c>
      <c r="M117" s="49">
        <v>6.6082020000000004</v>
      </c>
      <c r="N117" s="49" t="s">
        <v>60</v>
      </c>
      <c r="O117" s="49" t="s">
        <v>60</v>
      </c>
      <c r="P117" s="49" t="s">
        <v>60</v>
      </c>
      <c r="Q117" s="49" t="s">
        <v>60</v>
      </c>
      <c r="R117" s="65" t="s">
        <v>201</v>
      </c>
      <c r="S117" s="49">
        <v>0</v>
      </c>
      <c r="T117" s="49">
        <v>0</v>
      </c>
      <c r="U117" s="49">
        <f t="shared" si="13"/>
        <v>6.6082020000000004</v>
      </c>
      <c r="V117" s="49">
        <v>0</v>
      </c>
      <c r="W117" s="60" t="s">
        <v>184</v>
      </c>
    </row>
    <row r="118" spans="1:23" ht="31.5" x14ac:dyDescent="0.25">
      <c r="A118" s="40" t="s">
        <v>177</v>
      </c>
      <c r="B118" s="41" t="s">
        <v>100</v>
      </c>
      <c r="C118" s="40" t="s">
        <v>60</v>
      </c>
      <c r="D118" s="49">
        <v>7.0186843894344531</v>
      </c>
      <c r="E118" s="49">
        <v>0</v>
      </c>
      <c r="F118" s="49">
        <v>0</v>
      </c>
      <c r="G118" s="49" t="s">
        <v>60</v>
      </c>
      <c r="H118" s="49" t="s">
        <v>60</v>
      </c>
      <c r="I118" s="49" t="s">
        <v>60</v>
      </c>
      <c r="J118" s="49" t="s">
        <v>60</v>
      </c>
      <c r="K118" s="49" t="s">
        <v>60</v>
      </c>
      <c r="L118" s="49">
        <v>0</v>
      </c>
      <c r="M118" s="49">
        <v>0</v>
      </c>
      <c r="N118" s="49" t="s">
        <v>60</v>
      </c>
      <c r="O118" s="49" t="s">
        <v>60</v>
      </c>
      <c r="P118" s="49" t="s">
        <v>60</v>
      </c>
      <c r="Q118" s="49" t="s">
        <v>60</v>
      </c>
      <c r="R118" s="49" t="s">
        <v>60</v>
      </c>
      <c r="S118" s="49">
        <v>0</v>
      </c>
      <c r="T118" s="49">
        <v>0</v>
      </c>
      <c r="U118" s="49">
        <f t="shared" si="13"/>
        <v>0</v>
      </c>
      <c r="V118" s="49">
        <v>0</v>
      </c>
      <c r="W118" s="62"/>
    </row>
    <row r="119" spans="1:23" ht="47.25" x14ac:dyDescent="0.25">
      <c r="A119" s="40" t="s">
        <v>177</v>
      </c>
      <c r="B119" s="41" t="s">
        <v>101</v>
      </c>
      <c r="C119" s="40" t="s">
        <v>60</v>
      </c>
      <c r="D119" s="49">
        <v>69.989789259077853</v>
      </c>
      <c r="E119" s="49">
        <v>0</v>
      </c>
      <c r="F119" s="49">
        <v>0</v>
      </c>
      <c r="G119" s="49" t="s">
        <v>60</v>
      </c>
      <c r="H119" s="49" t="s">
        <v>60</v>
      </c>
      <c r="I119" s="49" t="s">
        <v>60</v>
      </c>
      <c r="J119" s="49" t="s">
        <v>60</v>
      </c>
      <c r="K119" s="49" t="s">
        <v>60</v>
      </c>
      <c r="L119" s="49">
        <v>0</v>
      </c>
      <c r="M119" s="49">
        <v>49.671081189999995</v>
      </c>
      <c r="N119" s="49" t="s">
        <v>60</v>
      </c>
      <c r="O119" s="49" t="s">
        <v>60</v>
      </c>
      <c r="P119" s="49" t="s">
        <v>60</v>
      </c>
      <c r="Q119" s="49" t="s">
        <v>60</v>
      </c>
      <c r="R119" s="49" t="s">
        <v>202</v>
      </c>
      <c r="S119" s="49">
        <v>0</v>
      </c>
      <c r="T119" s="49">
        <v>0</v>
      </c>
      <c r="U119" s="49">
        <f t="shared" si="13"/>
        <v>49.671081189999995</v>
      </c>
      <c r="V119" s="49">
        <v>0</v>
      </c>
      <c r="W119" s="60" t="s">
        <v>186</v>
      </c>
    </row>
    <row r="120" spans="1:23" ht="63" x14ac:dyDescent="0.25">
      <c r="A120" s="40" t="s">
        <v>177</v>
      </c>
      <c r="B120" s="41" t="s">
        <v>102</v>
      </c>
      <c r="C120" s="40" t="s">
        <v>60</v>
      </c>
      <c r="D120" s="49">
        <v>31.701956907181639</v>
      </c>
      <c r="E120" s="49">
        <v>0</v>
      </c>
      <c r="F120" s="49">
        <v>0</v>
      </c>
      <c r="G120" s="49" t="s">
        <v>60</v>
      </c>
      <c r="H120" s="49" t="s">
        <v>60</v>
      </c>
      <c r="I120" s="49" t="s">
        <v>60</v>
      </c>
      <c r="J120" s="49" t="s">
        <v>60</v>
      </c>
      <c r="K120" s="49" t="s">
        <v>60</v>
      </c>
      <c r="L120" s="49">
        <v>0</v>
      </c>
      <c r="M120" s="49">
        <v>28.658870230000002</v>
      </c>
      <c r="N120" s="49" t="s">
        <v>60</v>
      </c>
      <c r="O120" s="49" t="s">
        <v>60</v>
      </c>
      <c r="P120" s="49" t="s">
        <v>60</v>
      </c>
      <c r="Q120" s="49" t="s">
        <v>60</v>
      </c>
      <c r="R120" s="65" t="s">
        <v>203</v>
      </c>
      <c r="S120" s="49">
        <v>0</v>
      </c>
      <c r="T120" s="49">
        <v>0</v>
      </c>
      <c r="U120" s="49">
        <f t="shared" si="13"/>
        <v>28.658870230000002</v>
      </c>
      <c r="V120" s="49">
        <v>0</v>
      </c>
      <c r="W120" s="60" t="s">
        <v>186</v>
      </c>
    </row>
    <row r="121" spans="1:23" ht="47.25" x14ac:dyDescent="0.25">
      <c r="A121" s="40" t="s">
        <v>177</v>
      </c>
      <c r="B121" s="41" t="s">
        <v>178</v>
      </c>
      <c r="C121" s="40" t="s">
        <v>60</v>
      </c>
      <c r="D121" s="49">
        <v>1.75417006666667</v>
      </c>
      <c r="E121" s="49">
        <v>0</v>
      </c>
      <c r="F121" s="49">
        <v>0</v>
      </c>
      <c r="G121" s="49" t="s">
        <v>60</v>
      </c>
      <c r="H121" s="49" t="s">
        <v>60</v>
      </c>
      <c r="I121" s="49" t="s">
        <v>60</v>
      </c>
      <c r="J121" s="49" t="s">
        <v>60</v>
      </c>
      <c r="K121" s="49" t="s">
        <v>60</v>
      </c>
      <c r="L121" s="49">
        <v>0</v>
      </c>
      <c r="M121" s="49">
        <v>1.7541708600000001</v>
      </c>
      <c r="N121" s="49" t="s">
        <v>60</v>
      </c>
      <c r="O121" s="49" t="s">
        <v>60</v>
      </c>
      <c r="P121" s="49" t="s">
        <v>60</v>
      </c>
      <c r="Q121" s="49" t="s">
        <v>60</v>
      </c>
      <c r="R121" s="49" t="s">
        <v>204</v>
      </c>
      <c r="S121" s="49">
        <v>0</v>
      </c>
      <c r="T121" s="49">
        <v>0</v>
      </c>
      <c r="U121" s="49">
        <f t="shared" si="13"/>
        <v>1.7541708600000001</v>
      </c>
      <c r="V121" s="49">
        <v>0</v>
      </c>
      <c r="W121" s="60" t="s">
        <v>186</v>
      </c>
    </row>
    <row r="122" spans="1:23" ht="31.5" x14ac:dyDescent="0.25">
      <c r="A122" s="40" t="s">
        <v>177</v>
      </c>
      <c r="B122" s="41" t="s">
        <v>179</v>
      </c>
      <c r="C122" s="40" t="s">
        <v>60</v>
      </c>
      <c r="D122" s="66">
        <f>74.5333333333333/1000</f>
        <v>7.4533333333333299E-2</v>
      </c>
      <c r="E122" s="49">
        <v>0</v>
      </c>
      <c r="F122" s="49">
        <v>0</v>
      </c>
      <c r="G122" s="49" t="s">
        <v>60</v>
      </c>
      <c r="H122" s="49" t="s">
        <v>60</v>
      </c>
      <c r="I122" s="49" t="s">
        <v>60</v>
      </c>
      <c r="J122" s="49" t="s">
        <v>60</v>
      </c>
      <c r="K122" s="49" t="s">
        <v>60</v>
      </c>
      <c r="L122" s="49">
        <v>0</v>
      </c>
      <c r="M122" s="49">
        <v>7.4533330000000009E-2</v>
      </c>
      <c r="N122" s="49" t="s">
        <v>60</v>
      </c>
      <c r="O122" s="49" t="s">
        <v>60</v>
      </c>
      <c r="P122" s="49" t="s">
        <v>60</v>
      </c>
      <c r="Q122" s="49" t="s">
        <v>60</v>
      </c>
      <c r="R122" s="49" t="s">
        <v>205</v>
      </c>
      <c r="S122" s="49">
        <v>0</v>
      </c>
      <c r="T122" s="49">
        <v>0</v>
      </c>
      <c r="U122" s="49">
        <f t="shared" si="13"/>
        <v>7.4533330000000009E-2</v>
      </c>
      <c r="V122" s="49">
        <v>0</v>
      </c>
      <c r="W122" s="60" t="s">
        <v>208</v>
      </c>
    </row>
    <row r="123" spans="1:23" ht="30.75" customHeight="1" x14ac:dyDescent="0.25">
      <c r="A123" s="40" t="s">
        <v>177</v>
      </c>
      <c r="B123" s="41" t="s">
        <v>180</v>
      </c>
      <c r="C123" s="40" t="s">
        <v>60</v>
      </c>
      <c r="D123" s="49">
        <v>0</v>
      </c>
      <c r="E123" s="49">
        <v>0</v>
      </c>
      <c r="F123" s="49">
        <v>0</v>
      </c>
      <c r="G123" s="49" t="s">
        <v>60</v>
      </c>
      <c r="H123" s="49" t="s">
        <v>60</v>
      </c>
      <c r="I123" s="49" t="s">
        <v>60</v>
      </c>
      <c r="J123" s="49" t="s">
        <v>60</v>
      </c>
      <c r="K123" s="49" t="s">
        <v>60</v>
      </c>
      <c r="L123" s="49">
        <v>0</v>
      </c>
      <c r="M123" s="49">
        <v>0</v>
      </c>
      <c r="N123" s="49" t="s">
        <v>60</v>
      </c>
      <c r="O123" s="49" t="s">
        <v>60</v>
      </c>
      <c r="P123" s="49" t="s">
        <v>60</v>
      </c>
      <c r="Q123" s="49" t="s">
        <v>60</v>
      </c>
      <c r="R123" s="49" t="s">
        <v>60</v>
      </c>
      <c r="S123" s="49">
        <v>0</v>
      </c>
      <c r="T123" s="49">
        <v>0</v>
      </c>
      <c r="U123" s="49">
        <f t="shared" si="13"/>
        <v>0</v>
      </c>
      <c r="V123" s="49">
        <v>0</v>
      </c>
      <c r="W123" s="60"/>
    </row>
    <row r="124" spans="1:23" ht="59.25" customHeight="1" x14ac:dyDescent="0.25">
      <c r="A124" s="40" t="s">
        <v>177</v>
      </c>
      <c r="B124" s="41" t="s">
        <v>103</v>
      </c>
      <c r="C124" s="40" t="s">
        <v>60</v>
      </c>
      <c r="D124" s="49">
        <v>26.908419234666667</v>
      </c>
      <c r="E124" s="49">
        <v>0</v>
      </c>
      <c r="F124" s="49">
        <v>0</v>
      </c>
      <c r="G124" s="49" t="s">
        <v>60</v>
      </c>
      <c r="H124" s="49" t="s">
        <v>60</v>
      </c>
      <c r="I124" s="49" t="s">
        <v>60</v>
      </c>
      <c r="J124" s="49" t="s">
        <v>60</v>
      </c>
      <c r="K124" s="49" t="s">
        <v>60</v>
      </c>
      <c r="L124" s="49">
        <v>0</v>
      </c>
      <c r="M124" s="49">
        <v>21.525993779999997</v>
      </c>
      <c r="N124" s="49" t="s">
        <v>60</v>
      </c>
      <c r="O124" s="49" t="s">
        <v>60</v>
      </c>
      <c r="P124" s="49" t="s">
        <v>60</v>
      </c>
      <c r="Q124" s="49" t="s">
        <v>60</v>
      </c>
      <c r="R124" s="49" t="s">
        <v>103</v>
      </c>
      <c r="S124" s="49">
        <v>0</v>
      </c>
      <c r="T124" s="49">
        <v>0</v>
      </c>
      <c r="U124" s="49">
        <f t="shared" si="13"/>
        <v>21.525993779999997</v>
      </c>
      <c r="V124" s="49">
        <v>0</v>
      </c>
      <c r="W124" s="60" t="s">
        <v>186</v>
      </c>
    </row>
  </sheetData>
  <autoFilter ref="A20:X124"/>
  <mergeCells count="21">
    <mergeCell ref="A13:W13"/>
    <mergeCell ref="A14:W14"/>
    <mergeCell ref="A15:A19"/>
    <mergeCell ref="B15:B19"/>
    <mergeCell ref="C15:C19"/>
    <mergeCell ref="D15:D19"/>
    <mergeCell ref="E15:R15"/>
    <mergeCell ref="S15:V17"/>
    <mergeCell ref="W15:W19"/>
    <mergeCell ref="E16:K17"/>
    <mergeCell ref="L16:R17"/>
    <mergeCell ref="F18:K18"/>
    <mergeCell ref="M18:R18"/>
    <mergeCell ref="S18:T18"/>
    <mergeCell ref="U18:V18"/>
    <mergeCell ref="A12:W12"/>
    <mergeCell ref="A4:W4"/>
    <mergeCell ref="A5:W5"/>
    <mergeCell ref="A7:W7"/>
    <mergeCell ref="A8:W8"/>
    <mergeCell ref="A10:W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Черкасов Ю.П. - ведущий инженер СПДиК</cp:lastModifiedBy>
  <dcterms:created xsi:type="dcterms:W3CDTF">2019-02-21T02:06:42Z</dcterms:created>
  <dcterms:modified xsi:type="dcterms:W3CDTF">2021-03-25T08:56:06Z</dcterms:modified>
</cp:coreProperties>
</file>