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4 квартал\"/>
    </mc:Choice>
  </mc:AlternateContent>
  <bookViews>
    <workbookView xWindow="0" yWindow="0" windowWidth="28800" windowHeight="12000"/>
  </bookViews>
  <sheets>
    <sheet name="стр.1_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\0">#REF!</definedName>
    <definedName name="\a">#REF!</definedName>
    <definedName name="\HOMEPOS">#REF!</definedName>
    <definedName name="\m">#REF!</definedName>
    <definedName name="\n">#REF!</definedName>
    <definedName name="\o">#REF!</definedName>
    <definedName name="_____________________fg33">[0]!_____________________fg33</definedName>
    <definedName name="____________________ew1">[0]!____________________ew1</definedName>
    <definedName name="___________________ew1">[0]!___________________ew1</definedName>
    <definedName name="___________________fg33">[0]!___________________fg33</definedName>
    <definedName name="_________________ew1">[0]!_________________ew1</definedName>
    <definedName name="_________________fg33">#N/A</definedName>
    <definedName name="_______________ew1">#N/A</definedName>
    <definedName name="_______________fg33">#N/A</definedName>
    <definedName name="_______________S116">#REF!</definedName>
    <definedName name="_______________S118">#REF!</definedName>
    <definedName name="_______________S119">#REF!</definedName>
    <definedName name="_______________S22">#REF!</definedName>
    <definedName name="_______________S220">#REF!</definedName>
    <definedName name="_______________S330">#REF!</definedName>
    <definedName name="______________ew1">#N/A</definedName>
    <definedName name="______________fg33">#N/A</definedName>
    <definedName name="______________PDG085">#REF!</definedName>
    <definedName name="______________S116">#REF!</definedName>
    <definedName name="______________S118">#REF!</definedName>
    <definedName name="______________S119">#REF!</definedName>
    <definedName name="______________S22">#REF!</definedName>
    <definedName name="______________S220">#REF!</definedName>
    <definedName name="______________S330">#REF!</definedName>
    <definedName name="_____________C370000">#REF!</definedName>
    <definedName name="_____________ew1">#N/A</definedName>
    <definedName name="_____________fg33">#N/A</definedName>
    <definedName name="_____________SP1">[1]FES!#REF!</definedName>
    <definedName name="_____________SP10">[1]FES!#REF!</definedName>
    <definedName name="_____________SP11">[1]FES!#REF!</definedName>
    <definedName name="_____________SP12">[1]FES!#REF!</definedName>
    <definedName name="_____________SP13">[1]FES!#REF!</definedName>
    <definedName name="_____________SP14">[1]FES!#REF!</definedName>
    <definedName name="_____________SP15">[1]FES!#REF!</definedName>
    <definedName name="_____________SP16">[1]FES!#REF!</definedName>
    <definedName name="_____________SP17">[1]FES!#REF!</definedName>
    <definedName name="_____________SP18">[1]FES!#REF!</definedName>
    <definedName name="_____________SP19">[1]FES!#REF!</definedName>
    <definedName name="_____________SP2">[1]FES!#REF!</definedName>
    <definedName name="_____________SP20">[1]FES!#REF!</definedName>
    <definedName name="_____________SP3">[1]FES!#REF!</definedName>
    <definedName name="_____________SP4">[1]FES!#REF!</definedName>
    <definedName name="_____________SP5">[1]FES!#REF!</definedName>
    <definedName name="_____________SP7">[1]FES!#REF!</definedName>
    <definedName name="_____________SP8">[1]FES!#REF!</definedName>
    <definedName name="_____________SP9">[1]FES!#REF!</definedName>
    <definedName name="____________ew1">#N/A</definedName>
    <definedName name="____________fg33">#N/A</definedName>
    <definedName name="____________S116">#REF!</definedName>
    <definedName name="____________S118">#REF!</definedName>
    <definedName name="____________S119">#REF!</definedName>
    <definedName name="____________S22">#REF!</definedName>
    <definedName name="____________S220">#REF!</definedName>
    <definedName name="____________S330">#REF!</definedName>
    <definedName name="___________ew1">#N/A</definedName>
    <definedName name="___________fg33">#N/A</definedName>
    <definedName name="___________S116">#REF!</definedName>
    <definedName name="___________S118">#REF!</definedName>
    <definedName name="___________S119">#REF!</definedName>
    <definedName name="___________S22">#REF!</definedName>
    <definedName name="___________S220">#REF!</definedName>
    <definedName name="___________S330">#REF!</definedName>
    <definedName name="___________SP1">[1]FES!#REF!</definedName>
    <definedName name="___________SP10">[1]FES!#REF!</definedName>
    <definedName name="___________SP11">[1]FES!#REF!</definedName>
    <definedName name="___________SP12">[1]FES!#REF!</definedName>
    <definedName name="___________SP13">[1]FES!#REF!</definedName>
    <definedName name="___________SP14">[1]FES!#REF!</definedName>
    <definedName name="___________SP15">[1]FES!#REF!</definedName>
    <definedName name="___________SP16">[1]FES!#REF!</definedName>
    <definedName name="___________SP17">[1]FES!#REF!</definedName>
    <definedName name="___________SP18">[1]FES!#REF!</definedName>
    <definedName name="___________SP19">[1]FES!#REF!</definedName>
    <definedName name="___________SP2">[1]FES!#REF!</definedName>
    <definedName name="___________SP20">[1]FES!#REF!</definedName>
    <definedName name="___________SP3">[1]FES!#REF!</definedName>
    <definedName name="___________SP4">[1]FES!#REF!</definedName>
    <definedName name="___________SP5">[1]FES!#REF!</definedName>
    <definedName name="___________SP7">[1]FES!#REF!</definedName>
    <definedName name="___________SP8">[1]FES!#REF!</definedName>
    <definedName name="___________SP9">[1]FES!#REF!</definedName>
    <definedName name="___________xlfn.BAHTTEXT" hidden="1">#NAME?</definedName>
    <definedName name="__________ew1">#N/A</definedName>
    <definedName name="__________fg33">#N/A</definedName>
    <definedName name="__________S116">#REF!</definedName>
    <definedName name="__________S118">#REF!</definedName>
    <definedName name="__________S119">#REF!</definedName>
    <definedName name="__________S22">#REF!</definedName>
    <definedName name="__________S220">#REF!</definedName>
    <definedName name="__________S330">#REF!</definedName>
    <definedName name="__________xlfn.BAHTTEXT" hidden="1">#NAME?</definedName>
    <definedName name="_________ew1">#N/A</definedName>
    <definedName name="_________fg33">#N/A</definedName>
    <definedName name="_________S116">#REF!</definedName>
    <definedName name="_________S118">#REF!</definedName>
    <definedName name="_________S119">#REF!</definedName>
    <definedName name="_________S22">#REF!</definedName>
    <definedName name="_________S220">#REF!</definedName>
    <definedName name="_________S330">#REF!</definedName>
    <definedName name="_________SP1">[1]FES!#REF!</definedName>
    <definedName name="_________SP10">[1]FES!#REF!</definedName>
    <definedName name="_________SP11">[1]FES!#REF!</definedName>
    <definedName name="_________SP12">[1]FES!#REF!</definedName>
    <definedName name="_________SP13">[1]FES!#REF!</definedName>
    <definedName name="_________SP14">[1]FES!#REF!</definedName>
    <definedName name="_________SP15">[1]FES!#REF!</definedName>
    <definedName name="_________SP16">[1]FES!#REF!</definedName>
    <definedName name="_________SP17">[1]FES!#REF!</definedName>
    <definedName name="_________SP18">[1]FES!#REF!</definedName>
    <definedName name="_________SP19">[1]FES!#REF!</definedName>
    <definedName name="_________SP2">[1]FES!#REF!</definedName>
    <definedName name="_________SP20">[1]FES!#REF!</definedName>
    <definedName name="_________SP3">[1]FES!#REF!</definedName>
    <definedName name="_________SP4">[1]FES!#REF!</definedName>
    <definedName name="_________SP5">[1]FES!#REF!</definedName>
    <definedName name="_________SP7">[1]FES!#REF!</definedName>
    <definedName name="_________SP8">[1]FES!#REF!</definedName>
    <definedName name="_________SP9">[1]FES!#REF!</definedName>
    <definedName name="_________xlfn.BAHTTEXT" hidden="1">#NAME?</definedName>
    <definedName name="________ew1">#N/A</definedName>
    <definedName name="________fg33">#N/A</definedName>
    <definedName name="________S116">#REF!</definedName>
    <definedName name="________S118">#REF!</definedName>
    <definedName name="________S119">#REF!</definedName>
    <definedName name="________S22">#REF!</definedName>
    <definedName name="________S220">#REF!</definedName>
    <definedName name="________S330">#REF!</definedName>
    <definedName name="________SP1">[1]FES!#REF!</definedName>
    <definedName name="________SP10">[1]FES!#REF!</definedName>
    <definedName name="________SP11">[1]FES!#REF!</definedName>
    <definedName name="________SP12">[1]FES!#REF!</definedName>
    <definedName name="________SP13">[1]FES!#REF!</definedName>
    <definedName name="________SP14">[1]FES!#REF!</definedName>
    <definedName name="________SP15">[1]FES!#REF!</definedName>
    <definedName name="________SP16">[1]FES!#REF!</definedName>
    <definedName name="________SP17">[1]FES!#REF!</definedName>
    <definedName name="________SP18">[1]FES!#REF!</definedName>
    <definedName name="________SP19">[1]FES!#REF!</definedName>
    <definedName name="________SP2">[1]FES!#REF!</definedName>
    <definedName name="________SP20">[1]FES!#REF!</definedName>
    <definedName name="________SP3">[1]FES!#REF!</definedName>
    <definedName name="________SP4">[1]FES!#REF!</definedName>
    <definedName name="________SP5">[1]FES!#REF!</definedName>
    <definedName name="________SP7">[1]FES!#REF!</definedName>
    <definedName name="________SP8">[1]FES!#REF!</definedName>
    <definedName name="________SP9">[1]FES!#REF!</definedName>
    <definedName name="________xlfn.BAHTTEXT" hidden="1">#NAME?</definedName>
    <definedName name="_______ew1">#N/A</definedName>
    <definedName name="_______fg33">#N/A</definedName>
    <definedName name="_______S116">#REF!</definedName>
    <definedName name="_______S118">#REF!</definedName>
    <definedName name="_______S119">#REF!</definedName>
    <definedName name="_______S22">#REF!</definedName>
    <definedName name="_______S220">#REF!</definedName>
    <definedName name="_______S330">#REF!</definedName>
    <definedName name="_______SP1">[1]FES!#REF!</definedName>
    <definedName name="_______SP10">[1]FES!#REF!</definedName>
    <definedName name="_______SP11">[1]FES!#REF!</definedName>
    <definedName name="_______SP12">[1]FES!#REF!</definedName>
    <definedName name="_______SP13">[1]FES!#REF!</definedName>
    <definedName name="_______SP14">[1]FES!#REF!</definedName>
    <definedName name="_______SP15">[1]FES!#REF!</definedName>
    <definedName name="_______SP16">[1]FES!#REF!</definedName>
    <definedName name="_______SP17">[1]FES!#REF!</definedName>
    <definedName name="_______SP18">[1]FES!#REF!</definedName>
    <definedName name="_______SP19">[1]FES!#REF!</definedName>
    <definedName name="_______SP2">[1]FES!#REF!</definedName>
    <definedName name="_______SP20">[1]FES!#REF!</definedName>
    <definedName name="_______SP3">[1]FES!#REF!</definedName>
    <definedName name="_______SP4">[1]FES!#REF!</definedName>
    <definedName name="_______SP5">[1]FES!#REF!</definedName>
    <definedName name="_______SP7">[1]FES!#REF!</definedName>
    <definedName name="_______SP8">[1]FES!#REF!</definedName>
    <definedName name="_______SP9">[1]FES!#REF!</definedName>
    <definedName name="_______xlfn.BAHTTEXT" hidden="1">#NAME?</definedName>
    <definedName name="______ew1">#N/A</definedName>
    <definedName name="______fg33">#N/A</definedName>
    <definedName name="______PDG085">#REF!</definedName>
    <definedName name="______S116">#REF!</definedName>
    <definedName name="______S118">#REF!</definedName>
    <definedName name="______S119">#REF!</definedName>
    <definedName name="______S22">#REF!</definedName>
    <definedName name="______S220">#REF!</definedName>
    <definedName name="______S330">#REF!</definedName>
    <definedName name="______SP1">[1]FES!#REF!</definedName>
    <definedName name="______SP10">[1]FES!#REF!</definedName>
    <definedName name="______SP11">[1]FES!#REF!</definedName>
    <definedName name="______SP12">[1]FES!#REF!</definedName>
    <definedName name="______SP13">[1]FES!#REF!</definedName>
    <definedName name="______SP14">[1]FES!#REF!</definedName>
    <definedName name="______SP15">[1]FES!#REF!</definedName>
    <definedName name="______SP16">[1]FES!#REF!</definedName>
    <definedName name="______SP17">[1]FES!#REF!</definedName>
    <definedName name="______SP18">[1]FES!#REF!</definedName>
    <definedName name="______SP19">[1]FES!#REF!</definedName>
    <definedName name="______SP2">[1]FES!#REF!</definedName>
    <definedName name="______SP20">[1]FES!#REF!</definedName>
    <definedName name="______SP3">[1]FES!#REF!</definedName>
    <definedName name="______SP4">[1]FES!#REF!</definedName>
    <definedName name="______SP5">[1]FES!#REF!</definedName>
    <definedName name="______SP7">[1]FES!#REF!</definedName>
    <definedName name="______SP8">[1]FES!#REF!</definedName>
    <definedName name="______SP9">[1]FES!#REF!</definedName>
    <definedName name="______xlfn.BAHTTEXT" hidden="1">#NAME?</definedName>
    <definedName name="_____ew1">#N/A</definedName>
    <definedName name="_____fg33">#N/A</definedName>
    <definedName name="_____kr3">#REF!</definedName>
    <definedName name="_____PDG085">#REF!</definedName>
    <definedName name="_____RA1">#REF!</definedName>
    <definedName name="_____RA2">#REF!</definedName>
    <definedName name="_____RA3">#REF!</definedName>
    <definedName name="_____RB1">#REF!</definedName>
    <definedName name="_____RB2">#REF!</definedName>
    <definedName name="_____RB3">#REF!</definedName>
    <definedName name="_____RCC1">#REF!</definedName>
    <definedName name="_____RCC2">#REF!</definedName>
    <definedName name="_____RCC3">#REF!</definedName>
    <definedName name="_____S116">#REF!</definedName>
    <definedName name="_____S118">#REF!</definedName>
    <definedName name="_____S119">#REF!</definedName>
    <definedName name="_____S22">#REF!</definedName>
    <definedName name="_____S220">#REF!</definedName>
    <definedName name="_____S330">#REF!</definedName>
    <definedName name="_____SP1">[2]FES!#REF!</definedName>
    <definedName name="_____SP10">[2]FES!#REF!</definedName>
    <definedName name="_____SP11">[2]FES!#REF!</definedName>
    <definedName name="_____SP12">[2]FES!#REF!</definedName>
    <definedName name="_____SP13">[2]FES!#REF!</definedName>
    <definedName name="_____SP14">[2]FES!#REF!</definedName>
    <definedName name="_____SP15">[2]FES!#REF!</definedName>
    <definedName name="_____SP16">[2]FES!#REF!</definedName>
    <definedName name="_____SP17">[2]FES!#REF!</definedName>
    <definedName name="_____SP18">[2]FES!#REF!</definedName>
    <definedName name="_____SP19">[2]FES!#REF!</definedName>
    <definedName name="_____SP2">[2]FES!#REF!</definedName>
    <definedName name="_____SP20">[2]FES!#REF!</definedName>
    <definedName name="_____SP3">[2]FES!#REF!</definedName>
    <definedName name="_____SP4">[2]FES!#REF!</definedName>
    <definedName name="_____SP5">[2]FES!#REF!</definedName>
    <definedName name="_____SP7">[2]FES!#REF!</definedName>
    <definedName name="_____SP8">[2]FES!#REF!</definedName>
    <definedName name="_____SP9">[2]FES!#REF!</definedName>
    <definedName name="_____xlfn.BAHTTEXT" hidden="1">#NAME?</definedName>
    <definedName name="____ew1">#N/A</definedName>
    <definedName name="____fg33">#N/A</definedName>
    <definedName name="____kr3">#REF!</definedName>
    <definedName name="____PDG085">#N/A</definedName>
    <definedName name="____RA1">#REF!</definedName>
    <definedName name="____RA2">#REF!</definedName>
    <definedName name="____RA3">#REF!</definedName>
    <definedName name="____RB1">#REF!</definedName>
    <definedName name="____RB2">#REF!</definedName>
    <definedName name="____RB3">#REF!</definedName>
    <definedName name="____RCC1">#REF!</definedName>
    <definedName name="____RCC2">#REF!</definedName>
    <definedName name="____RCC3">#REF!</definedName>
    <definedName name="____S116">#N/A</definedName>
    <definedName name="____S118">#N/A</definedName>
    <definedName name="____S119">#N/A</definedName>
    <definedName name="____S22">#N/A</definedName>
    <definedName name="____S220">#N/A</definedName>
    <definedName name="____S330">#N/A</definedName>
    <definedName name="____SP1">[2]FES!#REF!</definedName>
    <definedName name="____SP10">[2]FES!#REF!</definedName>
    <definedName name="____SP11">[2]FES!#REF!</definedName>
    <definedName name="____SP12">[2]FES!#REF!</definedName>
    <definedName name="____SP13">[2]FES!#REF!</definedName>
    <definedName name="____SP14">[2]FES!#REF!</definedName>
    <definedName name="____SP15">[2]FES!#REF!</definedName>
    <definedName name="____SP16">[2]FES!#REF!</definedName>
    <definedName name="____SP17">[2]FES!#REF!</definedName>
    <definedName name="____SP18">[2]FES!#REF!</definedName>
    <definedName name="____SP19">[2]FES!#REF!</definedName>
    <definedName name="____SP2">[2]FES!#REF!</definedName>
    <definedName name="____SP20">[2]FES!#REF!</definedName>
    <definedName name="____SP3">[2]FES!#REF!</definedName>
    <definedName name="____SP4">[2]FES!#REF!</definedName>
    <definedName name="____SP5">[2]FES!#REF!</definedName>
    <definedName name="____SP7">[2]FES!#REF!</definedName>
    <definedName name="____SP8">[2]FES!#REF!</definedName>
    <definedName name="____SP9">[2]FES!#REF!</definedName>
    <definedName name="____xlfn.BAHTTEXT" hidden="1">#NAME?</definedName>
    <definedName name="___C370000">#N/A</definedName>
    <definedName name="___ew1">#N/A</definedName>
    <definedName name="___fg33">#N/A</definedName>
    <definedName name="___kr3">#REF!</definedName>
    <definedName name="___PDG085">#REF!</definedName>
    <definedName name="___RA1">#REF!</definedName>
    <definedName name="___RA2">#REF!</definedName>
    <definedName name="___RA3">#REF!</definedName>
    <definedName name="___RB1">#REF!</definedName>
    <definedName name="___RB2">#REF!</definedName>
    <definedName name="___RB3">#REF!</definedName>
    <definedName name="___RCC1">#REF!</definedName>
    <definedName name="___RCC2">#REF!</definedName>
    <definedName name="___RCC3">#REF!</definedName>
    <definedName name="___S116">#REF!</definedName>
    <definedName name="___S118">#REF!</definedName>
    <definedName name="___S119">#REF!</definedName>
    <definedName name="___S22">#REF!</definedName>
    <definedName name="___S220">#REF!</definedName>
    <definedName name="___S330">#REF!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_xlfn.BAHTTEXT" hidden="1">#NAME?</definedName>
    <definedName name="__123Graph_A" hidden="1">#N/A</definedName>
    <definedName name="__123Graph_AGraph1" hidden="1">#N/A</definedName>
    <definedName name="__123Graph_AGraph2" hidden="1">#N/A</definedName>
    <definedName name="__123Graph_AGraph3" hidden="1">#N/A</definedName>
    <definedName name="__123Graph_AGraph4" hidden="1">#N/A</definedName>
    <definedName name="__123Graph_BGRAPH1" hidden="1">'[3]на 1 тут'!#REF!</definedName>
    <definedName name="__123Graph_BGRAPH2" hidden="1">'[3]на 1 тут'!#REF!</definedName>
    <definedName name="__123Graph_CGRAPH1" hidden="1">'[3]на 1 тут'!#REF!</definedName>
    <definedName name="__123Graph_CGRAPH2" hidden="1">'[3]на 1 тут'!#REF!</definedName>
    <definedName name="__123Graph_LBL_AGRAPH1" hidden="1">'[3]на 1 тут'!#REF!</definedName>
    <definedName name="__123Graph_X" hidden="1">#N/A</definedName>
    <definedName name="__123Graph_XGraph1" hidden="1">#N/A</definedName>
    <definedName name="__123Graph_XGraph2" hidden="1">#N/A</definedName>
    <definedName name="__123Graph_XGraph3" hidden="1">#N/A</definedName>
    <definedName name="__123Graph_XGraph4" hidden="1">#N/A</definedName>
    <definedName name="__C370000">#REF!</definedName>
    <definedName name="__ew1">#N/A</definedName>
    <definedName name="__fg33">#N/A</definedName>
    <definedName name="__IntlFixup" hidden="1">TRUE</definedName>
    <definedName name="__kr3">#REF!</definedName>
    <definedName name="__M8">#N/A</definedName>
    <definedName name="__M9">#N/A</definedName>
    <definedName name="__PDG085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_RA1">#REF!</definedName>
    <definedName name="__RA2">#REF!</definedName>
    <definedName name="__RA3">#REF!</definedName>
    <definedName name="__RB1">#REF!</definedName>
    <definedName name="__RB2">#REF!</definedName>
    <definedName name="__RB3">#REF!</definedName>
    <definedName name="__RCC1">#REF!</definedName>
    <definedName name="__RCC2">#REF!</definedName>
    <definedName name="__RCC3">#REF!</definedName>
    <definedName name="__S116">#N/A</definedName>
    <definedName name="__S118">#N/A</definedName>
    <definedName name="__S119">#N/A</definedName>
    <definedName name="__S22">#N/A</definedName>
    <definedName name="__S220">#N/A</definedName>
    <definedName name="__S330">#N/A</definedName>
    <definedName name="__SP1">[4]FES!#REF!</definedName>
    <definedName name="__SP10">[4]FES!#REF!</definedName>
    <definedName name="__SP11">[4]FES!#REF!</definedName>
    <definedName name="__SP12">[4]FES!#REF!</definedName>
    <definedName name="__SP13">[4]FES!#REF!</definedName>
    <definedName name="__SP14">[4]FES!#REF!</definedName>
    <definedName name="__SP15">[4]FES!#REF!</definedName>
    <definedName name="__SP16">[4]FES!#REF!</definedName>
    <definedName name="__SP17">[4]FES!#REF!</definedName>
    <definedName name="__SP18">[4]FES!#REF!</definedName>
    <definedName name="__SP19">[4]FES!#REF!</definedName>
    <definedName name="__SP2">[4]FES!#REF!</definedName>
    <definedName name="__SP20">[4]FES!#REF!</definedName>
    <definedName name="__SP3">[4]FES!#REF!</definedName>
    <definedName name="__SP4">[4]FES!#REF!</definedName>
    <definedName name="__SP5">[4]FES!#REF!</definedName>
    <definedName name="__SP7">[4]FES!#REF!</definedName>
    <definedName name="__SP8">[4]FES!#REF!</definedName>
    <definedName name="__SP9">[4]FES!#REF!</definedName>
    <definedName name="__xlfn.BAHTTEXT" hidden="1">#NAME?</definedName>
    <definedName name="__уц2">#N/A</definedName>
    <definedName name="_001">#REF!</definedName>
    <definedName name="_123Graph_XGraph4" hidden="1">#N/A</definedName>
    <definedName name="_A">#REF!</definedName>
    <definedName name="_B">#REF!</definedName>
    <definedName name="_C">#REF!</definedName>
    <definedName name="_C370000">#N/A</definedName>
    <definedName name="_D">#REF!</definedName>
    <definedName name="_def1999">'[5]1999'!#REF!</definedName>
    <definedName name="_def2000г">#REF!</definedName>
    <definedName name="_def2001г">#REF!</definedName>
    <definedName name="_def2002г">#REF!</definedName>
    <definedName name="_E">#REF!</definedName>
    <definedName name="_ew1">#N/A</definedName>
    <definedName name="_F">#REF!</definedName>
    <definedName name="_fg33">#N/A</definedName>
    <definedName name="_inf2000">#REF!</definedName>
    <definedName name="_inf2001">#REF!</definedName>
    <definedName name="_inf2002">#REF!</definedName>
    <definedName name="_inf2003">#REF!</definedName>
    <definedName name="_inf2004">#REF!</definedName>
    <definedName name="_inf2005">#REF!</definedName>
    <definedName name="_inf2006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infl.99">[6]vec!#REF!</definedName>
    <definedName name="_kr3">#REF!</definedName>
    <definedName name="_M8">#N/A</definedName>
    <definedName name="_M9">#N/A</definedName>
    <definedName name="_mm1">[7]ПРОГНОЗ_1!#REF!</definedName>
    <definedName name="_PDG085">#REF!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R5009_____">#REF!</definedName>
    <definedName name="_R5012_______________">#REF!</definedName>
    <definedName name="_R5171">#REF!</definedName>
    <definedName name="_RA1">#REF!</definedName>
    <definedName name="_RA2">#REF!</definedName>
    <definedName name="_RA3">#REF!</definedName>
    <definedName name="_RB1">#REF!</definedName>
    <definedName name="_RB2">#REF!</definedName>
    <definedName name="_RB3">#REF!</definedName>
    <definedName name="_RCC1">#REF!</definedName>
    <definedName name="_RCC2">#REF!</definedName>
    <definedName name="_RCC3">#REF!</definedName>
    <definedName name="_S116">#REF!</definedName>
    <definedName name="_S118">#REF!</definedName>
    <definedName name="_S119">#REF!</definedName>
    <definedName name="_S22">#REF!</definedName>
    <definedName name="_S220">#REF!</definedName>
    <definedName name="_S330">#REF!</definedName>
    <definedName name="_SP1">[4]FES!#REF!</definedName>
    <definedName name="_SP10">[4]FES!#REF!</definedName>
    <definedName name="_SP11">[4]FES!#REF!</definedName>
    <definedName name="_SP12">[4]FES!#REF!</definedName>
    <definedName name="_SP13">[4]FES!#REF!</definedName>
    <definedName name="_SP14">[4]FES!#REF!</definedName>
    <definedName name="_SP15">[4]FES!#REF!</definedName>
    <definedName name="_SP16">[4]FES!#REF!</definedName>
    <definedName name="_SP17">[4]FES!#REF!</definedName>
    <definedName name="_SP18">[4]FES!#REF!</definedName>
    <definedName name="_SP19">[4]FES!#REF!</definedName>
    <definedName name="_SP2">[4]FES!#REF!</definedName>
    <definedName name="_SP20">[4]FES!#REF!</definedName>
    <definedName name="_SP3">[4]FES!#REF!</definedName>
    <definedName name="_SP4">[4]FES!#REF!</definedName>
    <definedName name="_SP5">[4]FES!#REF!</definedName>
    <definedName name="_SP7">[4]FES!#REF!</definedName>
    <definedName name="_SP8">[4]FES!#REF!</definedName>
    <definedName name="_SP9">[4]FES!#REF!</definedName>
    <definedName name="_Версия">#REF!</definedName>
    <definedName name="_ИмяФайла">#REF!</definedName>
    <definedName name="_Отчет">#REF!</definedName>
    <definedName name="_Период">#REF!</definedName>
    <definedName name="_Предприятие">#REF!</definedName>
    <definedName name="_xlnm._FilterDatabase" localSheetId="0" hidden="1">стр.1_5!$A$21:$V$364</definedName>
    <definedName name="_xlnm._FilterDatabase" hidden="1">#REF!</definedName>
    <definedName name="a">#N/A</definedName>
    <definedName name="a04t">#REF!</definedName>
    <definedName name="aa">#N/A</definedName>
    <definedName name="aaaaa">#N/A</definedName>
    <definedName name="aaaaaa">#N/A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alumina_mt">#REF!</definedName>
    <definedName name="alumina_price">#REF!</definedName>
    <definedName name="anscount" hidden="1">1</definedName>
    <definedName name="AreaLosses">'[8]св. о.'!$F$8</definedName>
    <definedName name="AS2DocOpenMode" hidden="1">"AS2DocumentEdit"</definedName>
    <definedName name="asd">#N/A</definedName>
    <definedName name="asdd">#N/A</definedName>
    <definedName name="B">#N/A</definedName>
    <definedName name="Balance_Sheet">#REF!</definedName>
    <definedName name="bbbbb">[0]!USD/1.701</definedName>
    <definedName name="bbbbbb">#N/A</definedName>
    <definedName name="Beg_Bal">#REF!</definedName>
    <definedName name="BilateralConUpSize">[8]ДДКП!$E$10</definedName>
    <definedName name="BilateralRegVolume">[8]ДДКП!$C$10</definedName>
    <definedName name="BSMG">'[8]св. о.'!$D$8</definedName>
    <definedName name="Button_130">"can270398v2t05_Выпуск__реализация__запасы_Таблица"</definedName>
    <definedName name="BuyDPPVolume">'[8]св. о.'!$AB$8</definedName>
    <definedName name="BuyVolume">#REF!</definedName>
    <definedName name="Byoudjet">#REF!</definedName>
    <definedName name="CAcceptedVolume">[8]ДДКП!$D$10</definedName>
    <definedName name="calculations">#REF!</definedName>
    <definedName name="Capital_Purchases">#REF!</definedName>
    <definedName name="cd">#N/A</definedName>
    <definedName name="cmndBase">#REF!</definedName>
    <definedName name="cmndDayMonthTo">#REF!</definedName>
    <definedName name="cmndDays">#REF!</definedName>
    <definedName name="cmndDocNum">#REF!</definedName>
    <definedName name="cmndDocSer">#REF!</definedName>
    <definedName name="cmndFIO">#REF!</definedName>
    <definedName name="cmndOrdDay">#REF!</definedName>
    <definedName name="cmndOrdMonth">#REF!</definedName>
    <definedName name="cmndOrdNum">#REF!</definedName>
    <definedName name="cmndOrdYear">#REF!</definedName>
    <definedName name="cmndPoint">#REF!</definedName>
    <definedName name="cmndPoint1">#REF!</definedName>
    <definedName name="cmndPos">#REF!</definedName>
    <definedName name="cmndYearTo">#REF!</definedName>
    <definedName name="cntAddition">#REF!</definedName>
    <definedName name="cntDay">#REF!</definedName>
    <definedName name="cntMonth">#REF!</definedName>
    <definedName name="cntName">#REF!</definedName>
    <definedName name="cntNumber">#REF!</definedName>
    <definedName name="cntPayer">#REF!</definedName>
    <definedName name="cntPayer1">#REF!</definedName>
    <definedName name="cntPayerAddr1">#REF!</definedName>
    <definedName name="cntPayerAddr2">#REF!</definedName>
    <definedName name="cntPayerBank1">#REF!</definedName>
    <definedName name="cntPayerBank2">#REF!</definedName>
    <definedName name="cntPayerBank3">#REF!</definedName>
    <definedName name="cntPayerCount">#REF!</definedName>
    <definedName name="cntPayerCountCor">#REF!</definedName>
    <definedName name="cntPriceC">#REF!</definedName>
    <definedName name="cntPriceR">#REF!</definedName>
    <definedName name="cntQnt">#REF!</definedName>
    <definedName name="cntSumC">#REF!</definedName>
    <definedName name="cntSumR">#REF!</definedName>
    <definedName name="cntSuppAddr1">#REF!</definedName>
    <definedName name="cntSuppAddr2">#REF!</definedName>
    <definedName name="cntSuppBank">#REF!</definedName>
    <definedName name="cntSuppCount">#REF!</definedName>
    <definedName name="cntSuppCountCor">#REF!</definedName>
    <definedName name="cntSupplier">#REF!</definedName>
    <definedName name="cntSuppMFO1">#REF!</definedName>
    <definedName name="cntSuppMFO2">#REF!</definedName>
    <definedName name="cntSuppTlf">#REF!</definedName>
    <definedName name="cntUnit">#REF!</definedName>
    <definedName name="cntYear">#REF!</definedName>
    <definedName name="CompO">#N/A</definedName>
    <definedName name="CompO1">#N/A</definedName>
    <definedName name="CompOt">#N/A</definedName>
    <definedName name="CompOt1">#N/A</definedName>
    <definedName name="CompOt2">#N/A</definedName>
    <definedName name="CompOtq">#N/A</definedName>
    <definedName name="CompRas">#N/A</definedName>
    <definedName name="CompRAss">#N/A</definedName>
    <definedName name="ComRas1">#N/A</definedName>
    <definedName name="copies">[9]!copies</definedName>
    <definedName name="Copppp">#N/A</definedName>
    <definedName name="Coût_Assistance_technique_1998">[0]!NotesHyp</definedName>
    <definedName name="CPercent">[8]ДДКП!$O$10</definedName>
    <definedName name="csDesignMode">1</definedName>
    <definedName name="CSpotVolume">[8]ДДКП!$G$10</definedName>
    <definedName name="CSumBilateralVolume">[8]ДДКП!$F$10</definedName>
    <definedName name="ct">#N/A</definedName>
    <definedName name="curs">#REF!</definedName>
    <definedName name="D">#REF!</definedName>
    <definedName name="d_r">#REF!</definedName>
    <definedName name="da">#REF!</definedName>
    <definedName name="Data">#REF!</definedName>
    <definedName name="dd">#N/A</definedName>
    <definedName name="ddd">#N/A</definedName>
    <definedName name="dddd">#N/A</definedName>
    <definedName name="dddddd">#N/A</definedName>
    <definedName name="ddddddddd">#N/A</definedName>
    <definedName name="del">#REF!</definedName>
    <definedName name="Depreciation_Schedule">#REF!</definedName>
    <definedName name="dfds">#N/A</definedName>
    <definedName name="dffghghjhj">#N/A</definedName>
    <definedName name="dfg">#N/A</definedName>
    <definedName name="DM">[0]!USD/1.701</definedName>
    <definedName name="DMRUR">#REF!</definedName>
    <definedName name="Doh_Август">'[10]Перечень корректировок'!#REF!</definedName>
    <definedName name="Doh_Апрель">'[10]Перечень корректировок'!#REF!</definedName>
    <definedName name="Doh_Декабрь">'[10]Перечень корректировок'!#REF!</definedName>
    <definedName name="Doh_Июль">'[10]Перечень корректировок'!#REF!</definedName>
    <definedName name="Doh_Июнь">'[10]Перечень корректировок'!#REF!</definedName>
    <definedName name="Doh_Май">'[10]Перечень корректировок'!#REF!</definedName>
    <definedName name="Doh_Март">'[10]Перечень корректировок'!#REF!</definedName>
    <definedName name="Doh_Ноябрь">'[10]Перечень корректировок'!#REF!</definedName>
    <definedName name="Doh_Октябрь">'[10]Перечень корректировок'!#REF!</definedName>
    <definedName name="Doh_Сентябрь">'[10]Перечень корректировок'!#REF!</definedName>
    <definedName name="Doh_Февраль">'[10]Перечень корректировок'!#REF!</definedName>
    <definedName name="Doh_Январь">'[10]Перечень корректировок'!#REF!</definedName>
    <definedName name="DOLL">#REF!</definedName>
    <definedName name="DPPRegVolume">'[8]св. о.'!$S$8</definedName>
    <definedName name="dsragh">#N/A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dvrCustomer">#REF!</definedName>
    <definedName name="dvrDay">#REF!</definedName>
    <definedName name="dvrDocDay">#REF!</definedName>
    <definedName name="dvrDocIss">#REF!</definedName>
    <definedName name="dvrDocMonth">#REF!</definedName>
    <definedName name="dvrDocNum">#REF!</definedName>
    <definedName name="dvrDocSer">#REF!</definedName>
    <definedName name="dvrDocYear">#REF!</definedName>
    <definedName name="dvrMonth">#REF!</definedName>
    <definedName name="dvrName">#REF!</definedName>
    <definedName name="dvrNo">#REF!</definedName>
    <definedName name="dvrNumber">#REF!</definedName>
    <definedName name="dvrOrder">#REF!</definedName>
    <definedName name="dvrPayer">#REF!</definedName>
    <definedName name="dvrPayerBank1">#REF!</definedName>
    <definedName name="dvrPayerBank2">#REF!</definedName>
    <definedName name="dvrPayerCount">#REF!</definedName>
    <definedName name="dvrQnt">#REF!</definedName>
    <definedName name="dvrReceiver">#REF!</definedName>
    <definedName name="dvrSupplier">#REF!</definedName>
    <definedName name="dvrUnit">#REF!</definedName>
    <definedName name="dvrValidDay">#REF!</definedName>
    <definedName name="dvrValidMonth">#REF!</definedName>
    <definedName name="dvrValidYear">#REF!</definedName>
    <definedName name="dvrYear">#REF!</definedName>
    <definedName name="ee">#REF!</definedName>
    <definedName name="elkAddr1">#REF!</definedName>
    <definedName name="elkAddr2">#REF!</definedName>
    <definedName name="elkCount">#REF!</definedName>
    <definedName name="elkCountFrom">#REF!</definedName>
    <definedName name="elkCountTo">#REF!</definedName>
    <definedName name="elkDateFrom">#REF!</definedName>
    <definedName name="elkDateTo">#REF!</definedName>
    <definedName name="elkDiscount">#REF!</definedName>
    <definedName name="elkKAddr1">#REF!</definedName>
    <definedName name="elkKAddr2">#REF!</definedName>
    <definedName name="elkKCount">#REF!</definedName>
    <definedName name="elkKCountFrom">#REF!</definedName>
    <definedName name="elkKCountTo">#REF!</definedName>
    <definedName name="elkKDateFrom">#REF!</definedName>
    <definedName name="elkKDateTo">#REF!</definedName>
    <definedName name="elkKDiscount">#REF!</definedName>
    <definedName name="elkKNumber">#REF!</definedName>
    <definedName name="elkKSumC">#REF!</definedName>
    <definedName name="elkKSumR">#REF!</definedName>
    <definedName name="elkKTarif">#REF!</definedName>
    <definedName name="elkNumber">#REF!</definedName>
    <definedName name="elkSumC">#REF!</definedName>
    <definedName name="elkSumR">#REF!</definedName>
    <definedName name="elkTarif">#REF!</definedName>
    <definedName name="End_Bal">#REF!</definedName>
    <definedName name="ew">#N/A</definedName>
    <definedName name="eww">#N/A</definedName>
    <definedName name="Excel_BuiltIn__FilterDatabase_8">#REF!</definedName>
    <definedName name="Expas">#REF!</definedName>
    <definedName name="export_year">#REF!</definedName>
    <definedName name="Extra_Pay">#REF!</definedName>
    <definedName name="F">#REF!</definedName>
    <definedName name="fdc">#N/A</definedName>
    <definedName name="ff">#REF!</definedName>
    <definedName name="fff">#REF!</definedName>
    <definedName name="fffff">'[11]Гр5(о)'!#REF!</definedName>
    <definedName name="ffffff" hidden="1">{#N/A,#N/A,TRUE,"Лист1";#N/A,#N/A,TRUE,"Лист2";#N/A,#N/A,TRUE,"Лист3"}</definedName>
    <definedName name="ffgy">#N/A</definedName>
    <definedName name="fg">#N/A</definedName>
    <definedName name="Financing_Activities">#REF!</definedName>
    <definedName name="first">'[10]Перечень корректировок'!#REF!</definedName>
    <definedName name="first_998">'[10]Перечень корректировок'!#REF!</definedName>
    <definedName name="first_998_Add">'[10]Перечень корректировок'!#REF!</definedName>
    <definedName name="first_999">'[10]Перечень корректировок'!#REF!</definedName>
    <definedName name="first_999_Add">'[10]Перечень корректировок'!#REF!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FullVolume">#REF!</definedName>
    <definedName name="G">[0]!USD/1.701</definedName>
    <definedName name="GAcceptedVolume">[8]ДДКП!$K$10</definedName>
    <definedName name="gg">#REF!</definedName>
    <definedName name="gggg">#REF!</definedName>
    <definedName name="ggggggggggg">[12]!ggggggggggg</definedName>
    <definedName name="ggjgj">'[13]ФОТ круглосуточный'!ggjgj</definedName>
    <definedName name="gh">#N/A</definedName>
    <definedName name="ghghgh">#N/A</definedName>
    <definedName name="ghghghgh">#N/A</definedName>
    <definedName name="gjgfjg">#N/A</definedName>
    <definedName name="gkyf">#N/A</definedName>
    <definedName name="GoAssetChart">#N/A</definedName>
    <definedName name="GoBack">#N/A</definedName>
    <definedName name="GoBalanceSheet">#N/A</definedName>
    <definedName name="GoCashFlow">#N/A</definedName>
    <definedName name="GoData">#N/A</definedName>
    <definedName name="GoIncomeChart">#N/A</definedName>
    <definedName name="GoIncomeChart1">#N/A</definedName>
    <definedName name="gran1">#REF!</definedName>
    <definedName name="gran10">#REF!</definedName>
    <definedName name="gran2">#REF!</definedName>
    <definedName name="gran3">#REF!</definedName>
    <definedName name="gran4">#REF!</definedName>
    <definedName name="gran5">#REF!</definedName>
    <definedName name="gran6">#REF!</definedName>
    <definedName name="gran7">#REF!</definedName>
    <definedName name="gran8">#REF!</definedName>
    <definedName name="gran9">#REF!</definedName>
    <definedName name="HEADER_BOTTOM">6</definedName>
    <definedName name="HEADER_BOTTOM_1">#N/A</definedName>
    <definedName name="Header_Row">ROW(#REF!)</definedName>
    <definedName name="hh">[0]!USD/1.701</definedName>
    <definedName name="hhhh">#N/A</definedName>
    <definedName name="hhjkl">#N/A</definedName>
    <definedName name="iii">#N/A</definedName>
    <definedName name="iiii">#N/A</definedName>
    <definedName name="iiioopp">#N/A</definedName>
    <definedName name="IncludedDPPVolume">'[8]св. о.'!$V$8</definedName>
    <definedName name="IncludedGenDPPVolume">'[8]св. о.'!$AA$8</definedName>
    <definedName name="Income_Statement_1">#REF!</definedName>
    <definedName name="Income_Statement_2">#REF!</definedName>
    <definedName name="Income_Statement_3">#REF!</definedName>
    <definedName name="Int">#REF!</definedName>
    <definedName name="Interest_Rate">#REF!</definedName>
    <definedName name="Interval1">#REF!</definedName>
    <definedName name="Interval10">#REF!</definedName>
    <definedName name="Interval11">#REF!</definedName>
    <definedName name="Interval12">#REF!</definedName>
    <definedName name="Interval13">#REF!</definedName>
    <definedName name="Interval14">#REF!</definedName>
    <definedName name="Interval15">#REF!</definedName>
    <definedName name="Interval16">#REF!</definedName>
    <definedName name="Interval17">#REF!</definedName>
    <definedName name="Interval18">#REF!</definedName>
    <definedName name="Interval19">#REF!</definedName>
    <definedName name="Interval2">#REF!</definedName>
    <definedName name="Interval20">#REF!</definedName>
    <definedName name="Interval21">#REF!</definedName>
    <definedName name="Interval22">#REF!</definedName>
    <definedName name="Interval23">#REF!</definedName>
    <definedName name="Interval24">#REF!</definedName>
    <definedName name="Interval3">#REF!</definedName>
    <definedName name="Interval4">#REF!</definedName>
    <definedName name="Interval5">#REF!</definedName>
    <definedName name="Interval6">#REF!</definedName>
    <definedName name="Interval7">#REF!</definedName>
    <definedName name="Interval8">#REF!</definedName>
    <definedName name="Interval9">#REF!</definedName>
    <definedName name="IR_0">#REF!</definedName>
    <definedName name="IR_1">#REF!</definedName>
    <definedName name="IR_11">#REF!</definedName>
    <definedName name="IR0">#REF!</definedName>
    <definedName name="j">#N/A</definedName>
    <definedName name="jhggf">#N/A</definedName>
    <definedName name="jiooi">#N/A</definedName>
    <definedName name="jjjj">'[14]Гр5(о)'!#REF!</definedName>
    <definedName name="jjjjj">#N/A</definedName>
    <definedName name="jjjjjj">#N/A</definedName>
    <definedName name="k">#N/A</definedName>
    <definedName name="kk">#N/A</definedName>
    <definedName name="kkk">[12]!kkk</definedName>
    <definedName name="klhlkhlkhlhlkhlkhlkhl">#N/A</definedName>
    <definedName name="kolmakov">#N/A</definedName>
    <definedName name="kr3_pr">#REF!</definedName>
    <definedName name="kr3_tek">#REF!</definedName>
    <definedName name="kr4_pr">#REF!</definedName>
    <definedName name="kr4_tek">#REF!</definedName>
    <definedName name="kurs">#REF!</definedName>
    <definedName name="Kзаявки">'[8]Узл. цены'!$A$52</definedName>
    <definedName name="L3_1_en">#REF!</definedName>
    <definedName name="L3_1_ru">#REF!</definedName>
    <definedName name="lang">[15]lang!$A$6</definedName>
    <definedName name="Last_Row">#N/A</definedName>
    <definedName name="libir6m">#REF!</definedName>
    <definedName name="limcount" hidden="1">1</definedName>
    <definedName name="lkbljbkljvikvcjkhcujgxuj">#N/A</definedName>
    <definedName name="LME">#REF!</definedName>
    <definedName name="Loan_Amount">#REF!</definedName>
    <definedName name="Loan_Start">#REF!</definedName>
    <definedName name="Loan_Years">#REF!</definedName>
    <definedName name="Losses">#REF!</definedName>
    <definedName name="mamamia">#REF!</definedName>
    <definedName name="MarketAreaLosses">#REF!</definedName>
    <definedName name="MIN_Greg">#REF!</definedName>
    <definedName name="mm">#N/A</definedName>
    <definedName name="mmmmmmmm">#N/A</definedName>
    <definedName name="Moeuvre">[16]Personnel!#REF!</definedName>
    <definedName name="n">[12]!n</definedName>
    <definedName name="nakDay">#REF!</definedName>
    <definedName name="nakFrom">#REF!</definedName>
    <definedName name="nakMonth">#REF!</definedName>
    <definedName name="nakName">#REF!</definedName>
    <definedName name="nakNo">#REF!</definedName>
    <definedName name="nakNumber">#REF!</definedName>
    <definedName name="nakPriceC">#REF!</definedName>
    <definedName name="nakPriceR">#REF!</definedName>
    <definedName name="nakQnt">#REF!</definedName>
    <definedName name="nakSumC">#REF!</definedName>
    <definedName name="nakSumR">#REF!</definedName>
    <definedName name="nakTo">#REF!</definedName>
    <definedName name="nakYear">#REF!</definedName>
    <definedName name="nn">#N/A</definedName>
    <definedName name="nnnn">#N/A</definedName>
    <definedName name="Num_Pmt_Per_Year">#REF!</definedName>
    <definedName name="Number_of_Payments">MATCH(0.01,End_Bal,-1)+1</definedName>
    <definedName name="NumberStat">#REF!</definedName>
    <definedName name="o">#N/A</definedName>
    <definedName name="ok">[17]Контроль!$E$1</definedName>
    <definedName name="ooo">#N/A</definedName>
    <definedName name="ORP">'[8]св. о.'!$P$8</definedName>
    <definedName name="ORPLosses">'[8]св. о.'!$Q$8</definedName>
    <definedName name="output_year">#REF!</definedName>
    <definedName name="p_pec1">#REF!</definedName>
    <definedName name="P_rec">#REF!</definedName>
    <definedName name="P1_en">'[18] Форма 1 '!#REF!</definedName>
    <definedName name="P1_PROT_0" hidden="1">'[19]0'!$G$100,'[19]0'!$G$83:$G$84,'[19]0'!$G$75,'[19]0'!$G$70,'[19]0'!$G$65,'[19]0'!$G$58:$G$63,'[19]0'!$G$55,'[19]0'!$G$51,'[19]0'!$G$42:$G$47,'[19]0'!$G$28:$G$40,'[19]0'!$G$24:$G$26</definedName>
    <definedName name="P1_PROT_1" hidden="1">'[19]1'!$AC$22:$AL$24,'[19]1'!$R$8:$AA$14,'[19]1'!$AC$8:$AL$14,'[19]1'!$R$22:$AA$24,'[19]1'!$AO$3:$AT$41,'[19]1'!$A$26:$AM$41,'[19]1'!$R$16:$AA$20,'[19]1'!$G$22:$P$24,'[19]1'!$G$16:$P$20</definedName>
    <definedName name="P1_PROT_2" hidden="1">[20]топливо!$B$47:$B$48,[20]топливо!$B$37:$B$39,[20]топливо!$H$134:$K$135,[20]топливо!$H$68:$K$71,[20]топливо!$H$73:$K$75,[20]топливо!$H$7:$K$8,[20]топливо!$H$10:$K$10,[20]топливо!$H$12:$K$12,[20]топливо!$H$15:$K$15</definedName>
    <definedName name="P1_PROT_21" hidden="1">'[19]2.1'!$AK$12,'[19]2.1'!$AK$14,'[19]2.1'!$AK$17,'[19]2.1'!$AK$19:$AK$20,'[19]2.1'!$AK$23:$AK$24,'[19]2.1'!$AK$29:$AK$30,'[19]2.1'!$AK$33,'[19]2.1'!$J$56:$J$59,'[19]2.1'!$J$61:$J$63</definedName>
    <definedName name="P1_PROT_22" hidden="1">'[19]2.2'!$AK$79:$AK$80,'[19]2.2'!$J$98:$AM$101,'[19]2.2'!$J$103:$AM$105,'[19]2.2'!$J$107:$AM$108,'[19]2.2'!$J$123:$AM$123,'[19]2.2'!$J$127:$AM$130,'[19]2.2'!$J$132:$AM$134</definedName>
    <definedName name="P1_PROT_23" hidden="1">'[19]2.3'!$AC$3:$AG$199,'[19]2.3'!$I$9:$AB$10,'[19]2.3'!$I$12:$AB$12,'[19]2.3'!$I$14:$AB$14,'[19]2.3'!$I$17:$AB$17,'[19]2.3'!$I$19:$AB$20,'[19]2.3'!$I$23:$AB$24,'[19]2.3'!$I$33:$AB$33</definedName>
    <definedName name="P1_PROT_4" hidden="1">'[19]4'!$J$47:$N$58,'[19]4'!$P$47:$BP$58,'[19]4'!$BR$47:$BS$58,'[19]4'!$BT$3:$BY$59,'[19]4'!#REF!,'[19]4'!$B$17:$B$19,'[19]4'!$B$27:$B$28,'[19]4'!$L$8:$N$9,'[19]4'!$L$11:$N$14</definedName>
    <definedName name="P1_PROT_6" hidden="1">[19]РчСтЭЭ_Ф!$A$43:$O$52,[19]РчСтЭЭ_Ф!$E$37,[19]РчСтЭЭ_Ф!$E$31:$O$31,[19]РчСтЭЭ_Ф!$E$19,[19]РчСтЭЭ_Ф!$E$13,[19]РчСтЭЭ_Ф!$E$7:$O$7,[19]РчСтЭЭ_Ф!$E$5:$O$5</definedName>
    <definedName name="P1_PROT_E3" hidden="1">[19]РчСтЭЭ_Ф!$E$7:$O$7,[19]РчСтЭЭ_Ф!$E$13,[19]РчСтЭЭ_Ф!$E$19,[19]РчСтЭЭ_Ф!$E$31:$O$31,[19]РчСтЭЭ_Ф!$E$37,[19]РчСтЭЭ_Ф!$A$43:$T$53,[19]РчСтЭЭ_Ф!$P$3:$T$42</definedName>
    <definedName name="P1_PROT_I1" hidden="1">[19]ИП!$K$1:$T$1,[19]ИП!$D$1:$I$1,[19]ИП!$D$19:$D$20,[19]ИП!$D$23:$D$24,[19]ИП!$D$27:$D$28,[19]ИП!$D$12:$I$16,[19]ИП!$K$12:$T$16,[19]ИП!$F$18:$I$20,[19]ИП!$K$19:$T$20</definedName>
    <definedName name="P1_PROT_I2" hidden="1">'[19]Ист-ики финанс-я'!$C$8:$L$11,'[19]Ист-ики финанс-я'!$C$13:$L$20,'[19]Ист-ики финанс-я'!$C$22:$L$25,'[19]Ист-ики финанс-я'!$C$28:$L$29</definedName>
    <definedName name="P1_PROT_I3" hidden="1">'[19]Расчет прибыли'!$C$10:$K$10,'[19]Расчет прибыли'!$C$12:$K$12,'[19]Расчет прибыли'!$C$16:$L$16,'[19]Расчет прибыли'!$C$18:$L$20,'[19]Расчет прибыли'!$C$22:$L$28</definedName>
    <definedName name="P1_PROT_M2" hidden="1">[19]РчСтГМ_УП!$E$13,[19]РчСтГМ_УП!$E$19,[19]РчСтГМ_УП!$E$32:$E$33,[19]РчСтГМ_УП!$F$3:$M$39,[19]РчСтГМ_УП!$A$40:$M$67,[19]РчСтГМ_УП!$E$7,[19]РчСтГМ_УП!$E$5</definedName>
    <definedName name="P1_PROT_M3" hidden="1">[19]РчСтГМ_Ф!$F$3:$O$39,[19]РчСтГМ_Ф!$A$40:$O$59,[19]РчСтГМ_Ф!$E$32:$E$33,[19]РчСтГМ_Ф!$E$19,[19]РчСтГМ_Ф!$E$13,[19]РчСтГМ_Ф!$E$7:$E$8,[19]РчСтГМ_Ф!$E$5</definedName>
    <definedName name="P1_SCOPE_22" hidden="1">'[19]2.2'!$J$12:$AM$12,'[19]2.2'!$J$14:$AM$14,'[19]2.2'!$J$19:$AM$20,'[19]2.2'!$J$23:$AM$24,'[19]2.2'!$J$28:$AM$30,'[19]2.2'!$J$33:$AM$33,'[19]2.2'!$J$56:$AM$59,'[19]2.2'!$J$61:$AM$63</definedName>
    <definedName name="P1_SCOPE_CHK2" hidden="1">[20]топливо!$B$178:$M$179,[20]топливо!$B$193:$M$194,[20]топливо!$B$63:$M$64,[20]топливо!$B$77:$M$78,[20]топливо!$B$91:$M$92,[20]топливо!$B$105:$M$106,[20]топливо!$B$119:$M$120,[20]топливо!$B$134:$M$135</definedName>
    <definedName name="P1_SCOPE_CHK2.1" hidden="1">'[19]2.1'!$B$180:$AM$181,'[19]2.1'!$B$195:$AM$196,'[19]2.1'!$B$65:$AM$66,'[19]2.1'!$B$79:$AM$80,'[19]2.1'!$B$93:$AM$94,'[19]2.1'!$B$107:$AM$108,'[19]2.1'!$B$121:$AM$122</definedName>
    <definedName name="P1_SCOPE_CHK2.2" hidden="1">'[19]2.2'!$B$180:$AM$181,'[19]2.2'!$B$195:$AM$196,'[19]2.2'!$B$65:$AM$66,'[19]2.2'!$B$79:$AM$80,'[19]2.2'!$B$93:$AM$94,'[19]2.2'!$B$107:$AM$108,'[19]2.2'!$B$121:$AM$122</definedName>
    <definedName name="P1_SCOPE_CHK2.3" hidden="1">'[19]2.3'!$B$180:$AB$181,'[19]2.3'!$B$195:$AB$196,'[19]2.3'!$B$65:$AB$66,'[19]2.3'!$B$79:$AB$80,'[19]2.3'!$B$93:$AB$94,'[19]2.3'!$B$107:$AB$108,'[19]2.3'!$B$121:$AB$122</definedName>
    <definedName name="P1_T0_Protect" hidden="1">'[19]0'!$D$29:$G$29,'[19]0'!$D$39:$G$39,'[19]0'!#REF!,'[19]0'!#REF!,'[19]0'!$D$51:$G$51,'[19]0'!#REF!,'[19]0'!#REF!,'[19]0'!$D$55:$G$55,'[19]0'!$D$62:$G$62,'[19]0'!$D$65:$G$65</definedName>
    <definedName name="P1_T1_Protect" hidden="1">'[21]1'!$E$10:$L$31,'[21]1'!$G$33:$L$33,'[21]1'!$E$34:$L$53,'[21]1'!$G$55:$L$55,'[21]1'!$E$56:$L$75,'[21]1'!$G$77:$L$77,'[21]1'!$E$78:$L$87,'[21]1'!$E$89:$L$93,'[21]1'!$G$95:$L$95</definedName>
    <definedName name="P1_T12?Data" hidden="1">#REF!,#REF!,#REF!,#REF!,#REF!,#REF!,#REF!,#REF!,#REF!,#REF!,#REF!,#REF!</definedName>
    <definedName name="P1_T12?L3.1.x" hidden="1">#REF!,#REF!,#REF!,#REF!,#REF!,#REF!,#REF!,#REF!</definedName>
    <definedName name="P1_T12?L3.x" hidden="1">#REF!,#REF!,#REF!,#REF!,#REF!,#REF!,#REF!,#REF!</definedName>
    <definedName name="P1_T12?unit?ГА" hidden="1">#REF!,#REF!,#REF!,#REF!,#REF!,#REF!,#REF!,#REF!</definedName>
    <definedName name="P1_T12?unit?ТРУБ" hidden="1">#REF!,#REF!,#REF!,#REF!,#REF!,#REF!,#REF!,#REF!</definedName>
    <definedName name="P1_T13?unit?РУБ.ТМКБ" hidden="1">#REF!,#REF!,#REF!,#REF!,#REF!,#REF!,#REF!,#REF!</definedName>
    <definedName name="P1_T13?unit?ТМКБ" hidden="1">#REF!,#REF!,#REF!,#REF!,#REF!,#REF!,#REF!,#REF!</definedName>
    <definedName name="P1_T13?unit?ТРУБ" hidden="1">#REF!,#REF!,#REF!,#REF!,#REF!,#REF!,#REF!,#REF!</definedName>
    <definedName name="P1_T16?item_ext?ЧЕЛ" hidden="1">#REF!,#REF!,#REF!,#REF!,#REF!,#REF!,#REF!,#REF!</definedName>
    <definedName name="P1_T16?unit?ТРУБ" hidden="1">#REF!,#REF!,#REF!,#REF!,#REF!,#REF!,#REF!,#REF!</definedName>
    <definedName name="P1_T16?unit?ЧЕЛ" hidden="1">#REF!,#REF!,#REF!,#REF!,#REF!,#REF!,#REF!</definedName>
    <definedName name="P1_T17.1_Protect" hidden="1">#REF!,#REF!,#REF!,#REF!,#REF!,#REF!,#REF!,#REF!</definedName>
    <definedName name="P1_T2.2_Protect" hidden="1">#REF!,#REF!,#REF!,#REF!,#REF!,#REF!,#REF!,#REF!</definedName>
    <definedName name="P1_T2_2_Protect" hidden="1">#REF!,#REF!,#REF!,#REF!,#REF!,#REF!,#REF!,#REF!</definedName>
    <definedName name="P1_T2_Protect" hidden="1">#REF!,#REF!,#REF!,#REF!,#REF!,#REF!,#REF!,#REF!,#REF!</definedName>
    <definedName name="P1_T3_1_Protect" hidden="1">'[21]3.1'!#REF!,'[21]3.1'!#REF!,'[21]3.1'!#REF!,'[21]3.1'!#REF!,'[21]3.1'!$P$10:$Q$13,'[21]3.1'!$P$15:$Q$16,'[21]3.1'!$P$21:$Q$24,'[21]3.1'!$P$29:$Q$31</definedName>
    <definedName name="P1_T5_Protect" hidden="1">#REF!,#REF!,#REF!,#REF!,#REF!,#REF!,#REF!,#REF!,#REF!</definedName>
    <definedName name="P1_T6_Protect" hidden="1">#REF!,#REF!,#REF!,#REF!,#REF!,#REF!,#REF!,#REF!,#REF!</definedName>
    <definedName name="P10_T12?L3.1.x" hidden="1">#REF!,#REF!,#REF!,#REF!,#REF!,#REF!,#REF!,P1_T12?L3.1.x</definedName>
    <definedName name="P10_T12?L3.x" hidden="1">#REF!,#REF!,#REF!,#REF!,#REF!,#REF!,#REF!,P1_T12?L3.x</definedName>
    <definedName name="P10_T12?unit?ГА" hidden="1">#REF!,#REF!,#REF!,#REF!,#REF!,#REF!,#REF!,#REF!</definedName>
    <definedName name="P10_T12?unit?ТРУБ" hidden="1">#REF!,#REF!,#REF!,#REF!,#REF!,#REF!,#REF!,#REF!</definedName>
    <definedName name="P10_T16?item_ext?ЧЕЛ" hidden="1">#REF!,#REF!,#REF!,#REF!,#REF!,#REF!,#REF!,#REF!</definedName>
    <definedName name="P10_T16?unit?ТРУБ" hidden="1">#REF!,#REF!,#REF!,#REF!,#REF!,#REF!,#REF!,#REF!</definedName>
    <definedName name="P10_T16?unit?ЧЕЛ" hidden="1">#REF!,#REF!,#REF!,#REF!,#REF!,#REF!,#REF!,#REF!</definedName>
    <definedName name="P10_T2_Protect" hidden="1">'[21]2'!$Y$70:$Z$70,'[21]2'!$Y$73:$Z$76,'[21]2'!$Y$78:$Z$85,'[21]2'!$AD$14:$AE$14,'[21]2'!$AD$17:$AE$19,'[21]2'!$AD$21:$AE$21,'[21]2'!$AD$24:$AE$25,'[21]2'!$AD$28:$AE$28</definedName>
    <definedName name="P11_T12?unit?ГА" hidden="1">#REF!,P1_T12?unit?ГА,P2_T12?unit?ГА,P3_T12?unit?ГА,P4_T12?unit?ГА,P5_T12?unit?ГА,P6_T12?unit?ГА,P7_T12?unit?ГА,P8_T12?unit?ГА</definedName>
    <definedName name="P11_T12?unit?ТРУБ" hidden="1">#REF!,#REF!,P1_T12?unit?ТРУБ,P2_T12?unit?ТРУБ,P3_T12?unit?ТРУБ,P4_T12?unit?ТРУБ,P5_T12?unit?ТРУБ,P6_T12?unit?ТРУБ</definedName>
    <definedName name="P11_T16?item_ext?ЧЕЛ" hidden="1">#REF!,#REF!,#REF!,#REF!,#REF!,#REF!,#REF!,#REF!</definedName>
    <definedName name="P11_T16?unit?ТРУБ" hidden="1">#REF!,#REF!,#REF!,#REF!,#REF!,#REF!,#REF!,#REF!</definedName>
    <definedName name="P11_T16?unit?ЧЕЛ" hidden="1">#REF!,#REF!,#REF!,#REF!,#REF!,#REF!,#REF!,#REF!</definedName>
    <definedName name="P11_T2_Protect" hidden="1">'[21]2'!$AD$31:$AE$38,'[21]2'!$AD$45:$AE$45,'[21]2'!$AD$49:$AE$53,'[21]2'!$AD$56:$AE$58,'[21]2'!$AD$60:$AE$68,'[21]2'!$AD$70:$AE$70,'[21]2'!$AD$73:$AE$76,'[21]2'!$G$6:$I$6</definedName>
    <definedName name="P12_T16?item_ext?ЧЕЛ" hidden="1">#REF!,#REF!,#REF!,#REF!,#REF!,#REF!,#REF!</definedName>
    <definedName name="P12_T16?unit?ТРУБ" hidden="1">#REF!,#REF!,#REF!,#REF!,#REF!,#REF!,#REF!,#REF!</definedName>
    <definedName name="P12_T16?unit?ЧЕЛ" hidden="1">#REF!,#REF!,#REF!,#REF!,#REF!,#REF!,#REF!,#REF!</definedName>
    <definedName name="P12_T2_Protect" hidden="1">'[21]2'!$M$6:$N$6,'[21]2'!$Y$6:$Z$6,'[21]2'!$AD$6:$AE$6,'[21]2'!$AD$78:$AE$85,'[21]2'!$AD$87:$AE$88,'[21]2'!$AH$14:$AI$14,'[21]2'!$AH$17:$AI$19,'[21]2'!$AH$21:$AI$21,'[21]2'!$AG$26</definedName>
    <definedName name="P13_T16?item_ext?ЧЕЛ" hidden="1">#REF!,#REF!,#REF!,#REF!,#REF!,#REF!,#REF!,#REF!</definedName>
    <definedName name="P13_T16?unit?ТРУБ" hidden="1">#REF!,#REF!,#REF!,#REF!,#REF!,#REF!,#REF!,#REF!</definedName>
    <definedName name="P13_T16?unit?ЧЕЛ" hidden="1">#REF!,#REF!,#REF!,#REF!,#REF!,#REF!,#REF!,#REF!</definedName>
    <definedName name="P13_T2_Protect" hidden="1">'[21]2'!$AH$28:$AI$28,'[21]2'!$AH$31:$AI$38,'[21]2'!$B$60:$B$68,'[21]2'!$B$78:$B$85,'[21]2'!$AH$45:$AI$45,[22]!P1_T2_Protect,[22]!P2_T2_Protect,[22]!P3_T2_Protect,P4_T2_Protect</definedName>
    <definedName name="P14_T16?item_ext?ЧЕЛ" hidden="1">#REF!,#REF!,#REF!,#REF!,#REF!,#REF!,#REF!,#REF!</definedName>
    <definedName name="P14_T16?unit?ТРУБ" hidden="1">#REF!,#REF!,#REF!,#REF!,#REF!,#REF!,#REF!,#REF!</definedName>
    <definedName name="P14_T16?unit?ЧЕЛ" hidden="1">#REF!,#REF!,#REF!,#REF!,#REF!,#REF!,#REF!,#REF!</definedName>
    <definedName name="P15_T16?item_ext?ЧЕЛ" hidden="1">#REF!,#REF!,#REF!,#REF!,#REF!,#REF!,#REF!,#REF!</definedName>
    <definedName name="P15_T16?unit?ТРУБ" hidden="1">#REF!,#REF!,#REF!,#REF!,#REF!,#REF!,#REF!,#REF!</definedName>
    <definedName name="P15_T16?unit?ЧЕЛ" hidden="1">#REF!,#REF!,#REF!,#REF!,#REF!,#REF!,#REF!,#REF!</definedName>
    <definedName name="P16_T16?item_ext?ЧЕЛ" hidden="1">#REF!,#REF!,#REF!,#REF!,#REF!,#REF!,#REF!,#REF!</definedName>
    <definedName name="P16_T16?unit?ТРУБ" hidden="1">#REF!,#REF!,#REF!,#REF!,#REF!,#REF!,#REF!,#REF!</definedName>
    <definedName name="P16_T16?unit?ЧЕЛ" hidden="1">#REF!,#REF!,#REF!,#REF!,#REF!,#REF!,#REF!,#REF!</definedName>
    <definedName name="P17_T16?item_ext?ЧЕЛ" hidden="1">#REF!,#REF!,#REF!,#REF!,#REF!,#REF!,#REF!,#REF!</definedName>
    <definedName name="P17_T16?unit?ТРУБ" hidden="1">#REF!,#REF!,#REF!,#REF!,#REF!,#REF!,#REF!,#REF!</definedName>
    <definedName name="P17_T16?unit?ЧЕЛ" hidden="1">#REF!,#REF!,#REF!,#REF!,#REF!,#REF!,#REF!,#REF!</definedName>
    <definedName name="P18_T16?item_ext?ЧЕЛ" hidden="1">#REF!,#REF!,#REF!,#REF!,#REF!,#REF!,#REF!,#REF!</definedName>
    <definedName name="P18_T16?unit?ТРУБ" hidden="1">#REF!,#REF!,#REF!,#REF!,#REF!,#REF!,#REF!,#REF!</definedName>
    <definedName name="P18_T16?unit?ЧЕЛ" hidden="1">#REF!,#REF!,#REF!,#REF!,#REF!,#REF!,#REF!,#REF!</definedName>
    <definedName name="P19_T16?item_ext?ЧЕЛ" hidden="1">#REF!,#REF!,#REF!,#REF!,#REF!,#REF!,#REF!,#REF!</definedName>
    <definedName name="P19_T16?unit?ТРУБ" hidden="1">#REF!,#REF!,#REF!,#REF!,#REF!,#REF!,#REF!,#REF!</definedName>
    <definedName name="P19_T16?unit?ЧЕЛ" hidden="1">#REF!,#REF!,#REF!,#REF!,#REF!,#REF!,#REF!</definedName>
    <definedName name="P2_en">#REF!</definedName>
    <definedName name="P2_PROT_2" hidden="1">[20]топливо!$H$17:$K$18,[20]топливо!$H$21:$K$22,[20]топливо!$H$27:$K$28,[20]топливо!$H$31:$K$31,[20]топливо!$H$59:$K$61,[20]топливо!$H$54:$K$57,[20]топливо!$H$63:$K$64,[20]топливо!$H$77:$K$78,[20]топливо!$H$96:$K$99</definedName>
    <definedName name="P2_PROT_21" hidden="1">'[19]2.1'!$J$65:$J$66,'[19]2.1'!$AK$56:$AK$59,'[19]2.1'!$AK$61:$AK$63,'[19]2.1'!$AK$65:$AK$66,'[19]2.1'!$J$70:$J$73,'[19]2.1'!$J$75:$J$77,'[19]2.1'!$J$79:$J$80,'[19]2.1'!$AK$70:$AK$73</definedName>
    <definedName name="P2_PROT_22" hidden="1">'[19]2.2'!$J$136:$AM$137,'[19]2.2'!$J$152:$AM$152,'[19]2.2'!$AN$3:$AS$208,'[19]2.2'!$A$200:$AM$208,'[19]2.2'!$B$39:$B$41,'[19]2.2'!$B$49:$B$50,'[19]2.2'!$J$9:$J$10,'[19]2.2'!$AK$9:$AK$10</definedName>
    <definedName name="P2_PROT_23" hidden="1">'[19]2.3'!$I$56:$AB$59,'[19]2.3'!$I$61:$AB$63,'[19]2.3'!$I$65:$AB$66,'[19]2.3'!$I$70:$AB$73,'[19]2.3'!$I$75:$AB$77,'[19]2.3'!$I$79:$AB$80,'[19]2.3'!$B$39:$B$41,'[19]2.3'!$B$49:$B$50</definedName>
    <definedName name="P2_PROT_4" hidden="1">'[19]4'!$P$8:$BP$9,'[19]4'!$P$11:$BP$14,'[19]4'!$BR$8:$BS$9,'[19]4'!$BR$11:$BS$14,'[19]4'!$F$17:$H$19,'[19]4'!$J$17:$N$19,'[19]4'!$P$17:$BP$19,'[19]4'!$BR$17:$BS$19,'[19]4'!$F$21:$H$21</definedName>
    <definedName name="P2_PROT_I3" hidden="1">'[19]Расчет прибыли'!$C$30:$L$30,'[19]Расчет прибыли'!$C$32:$L$32,'[19]Расчет прибыли'!$C$34:$L$34,'[19]Расчет прибыли'!$A$35:$O$38,'[19]Расчет прибыли'!$M$4:$O$34</definedName>
    <definedName name="P2_ru">#REF!</definedName>
    <definedName name="P2_SCOPE_22" hidden="1">'[19]2.2'!$J$65:$AM$66,'[19]2.2'!$J$70:$AM$73,'[19]2.2'!$J$75:$AM$77,'[19]2.2'!$J$79:$AM$80,'[19]2.2'!$J$98:$AM$101,'[19]2.2'!$J$103:$AM$105,'[19]2.2'!$J$107:$AM$108,'[19]2.2'!$J$123:$AM$123</definedName>
    <definedName name="P2_SCOPE_CHK2" hidden="1">[20]топливо!$B$148:$M$149,[20]топливо!$B$163:$M$164,[20]топливо!$B$37:$M$39,[20]топливо!$B$169:$M$171,[20]топливо!$B$184:$M$186,[20]топливо!$B$54:$M$56,[20]топливо!$B$68:$M$70,[20]топливо!$B$82:$M$84</definedName>
    <definedName name="P2_SCOPE_CHK2.1" hidden="1">'[19]2.1'!$B$136:$AM$137,'[19]2.1'!$B$150:$AM$151,'[19]2.1'!$B$165:$AM$166,'[19]2.1'!$B$39:$AM$41,'[19]2.1'!$B$171:$AM$173,'[19]2.1'!$B$186:$AM$188,'[19]2.1'!$B$56:$AM$58</definedName>
    <definedName name="P2_SCOPE_CHK2.2" hidden="1">'[19]2.2'!$B$136:$AM$137,'[19]2.2'!$B$150:$AM$151,'[19]2.2'!$B$165:$AM$166,'[19]2.2'!$B$39:$AM$41,'[19]2.2'!$B$171:$AM$173,'[19]2.2'!$B$186:$AM$188,'[19]2.2'!$B$56:$AM$58</definedName>
    <definedName name="P2_SCOPE_CHK2.3" hidden="1">'[19]2.3'!$B$136:$AB$137,'[19]2.3'!$B$150:$AB$151,'[19]2.3'!$B$165:$AB$166,'[19]2.3'!$B$39:$AB$41,'[19]2.3'!$B$171:$AB$173,'[19]2.3'!$B$186:$AB$188,'[19]2.3'!$B$56:$AB$58</definedName>
    <definedName name="P2_T0_Protect" hidden="1">'[19]0'!$D$67:$E$67,'[19]0'!#REF!,'[19]0'!#REF!,'[19]0'!$D$75:$G$75,'[19]0'!#REF!,'[19]0'!$G$83:$G$84,'[19]0'!#REF!,'[19]0'!#REF!,'[19]0'!#REF!,'[19]0'!#REF!,'[19]0'!#REF!</definedName>
    <definedName name="P2_T1_Protect" hidden="1">'[21]1'!$E$96:$L$119,'[21]1'!$G$121:$L$121,'[21]1'!$O$9,'[21]1'!$N$10:$O$31,'[21]1'!$O$33,'[21]1'!$N$34:$O$53,'[21]1'!$O$55,'[21]1'!$N$56:$O$75,'[21]1'!$O$77,'[21]1'!$N$78:$O$87</definedName>
    <definedName name="P2_T12?Data" hidden="1">#REF!,#REF!,#REF!,#REF!,#REF!,#REF!,#REF!,#REF!,#REF!,#REF!,#REF!,#REF!</definedName>
    <definedName name="P2_T12?L3.1.x" hidden="1">#REF!,#REF!,#REF!,#REF!,#REF!,#REF!,#REF!,#REF!</definedName>
    <definedName name="P2_T12?L3.x" hidden="1">#REF!,#REF!,#REF!,#REF!,#REF!,#REF!,#REF!,#REF!</definedName>
    <definedName name="P2_T12?unit?ГА" hidden="1">#REF!,#REF!,#REF!,#REF!,#REF!,#REF!,#REF!,#REF!</definedName>
    <definedName name="P2_T12?unit?ТРУБ" hidden="1">#REF!,#REF!,#REF!,#REF!,#REF!,#REF!,#REF!,#REF!</definedName>
    <definedName name="P2_T13?unit?ТРУБ" hidden="1">#REF!,#REF!,#REF!,#REF!,#REF!,#REF!,#REF!,#REF!</definedName>
    <definedName name="P2_T16?item_ext?ЧЕЛ" hidden="1">#REF!,#REF!,#REF!,#REF!,#REF!,#REF!,#REF!,#REF!</definedName>
    <definedName name="P2_T16?unit?ТРУБ" hidden="1">#REF!,#REF!,#REF!,#REF!,#REF!,#REF!,#REF!,#REF!</definedName>
    <definedName name="P2_T16?unit?ЧЕЛ" hidden="1">#REF!,#REF!,#REF!,#REF!,#REF!,#REF!,#REF!</definedName>
    <definedName name="P2_T2.2_Protect" hidden="1">#REF!,#REF!,#REF!,#REF!,#REF!,#REF!,#REF!,#REF!</definedName>
    <definedName name="P2_T2_2_Protect" hidden="1">#REF!,#REF!,#REF!,#REF!,#REF!,#REF!,#REF!,#REF!</definedName>
    <definedName name="P2_T2_Protect" hidden="1">#REF!,#REF!,#REF!,#REF!,#REF!,#REF!,#REF!,#REF!,#REF!</definedName>
    <definedName name="P2_T5_Protect" hidden="1">#REF!,#REF!,#REF!,#REF!,#REF!,#REF!,#REF!,#REF!,#REF!</definedName>
    <definedName name="P2_T6_Protect" hidden="1">#REF!,#REF!,#REF!,#REF!,#REF!,#REF!,#REF!,#REF!,#REF!,#REF!</definedName>
    <definedName name="P20_T16?item_ext?ЧЕЛ" hidden="1">#REF!,#REF!,#REF!,#REF!,#REF!,#REF!,#REF!,#REF!</definedName>
    <definedName name="P20_T16?unit?ТРУБ" hidden="1">#REF!,#REF!,#REF!,#REF!,#REF!,#REF!,#REF!,#REF!</definedName>
    <definedName name="P20_T16?unit?ЧЕЛ" hidden="1">#REF!,#REF!,#REF!,#REF!,#REF!,#REF!,#REF!,#REF!</definedName>
    <definedName name="P21_T16?item_ext?ЧЕЛ" hidden="1">#REF!,#REF!,P1_T16?item_ext?ЧЕЛ,P2_T16?item_ext?ЧЕЛ,P3_T16?item_ext?ЧЕЛ,P4_T16?item_ext?ЧЕЛ,P5_T16?item_ext?ЧЕЛ</definedName>
    <definedName name="P21_T16?unit?ТРУБ" hidden="1">#REF!,#REF!,#REF!,#REF!,#REF!,#REF!,#REF!</definedName>
    <definedName name="P21_T16?unit?ЧЕЛ" hidden="1">#REF!,P1_T16?unit?ЧЕЛ,P2_T16?unit?ЧЕЛ,P3_T16?unit?ЧЕЛ,P4_T16?unit?ЧЕЛ,P5_T16?unit?ЧЕЛ,P6_T16?unit?ЧЕЛ,P7_T16?unit?ЧЕЛ,P8_T16?unit?ЧЕЛ</definedName>
    <definedName name="P22_T16?item_ext?ЧЕЛ" hidden="1">P6_T16?item_ext?ЧЕЛ,P7_T16?item_ext?ЧЕЛ,P8_T16?item_ext?ЧЕЛ,P9_T16?item_ext?ЧЕЛ,P10_T16?item_ext?ЧЕЛ,P11_T16?item_ext?ЧЕЛ,P12_T16?item_ext?ЧЕЛ</definedName>
    <definedName name="P22_T16?unit?ТРУБ" hidden="1">#REF!,#REF!,#REF!,#REF!,#REF!,#REF!,#REF!,#REF!</definedName>
    <definedName name="P22_T16?unit?ЧЕЛ" hidden="1">P9_T16?unit?ЧЕЛ,P10_T16?unit?ЧЕЛ,P11_T16?unit?ЧЕЛ,P12_T16?unit?ЧЕЛ,P13_T16?unit?ЧЕЛ,P14_T16?unit?ЧЕЛ,P15_T16?unit?ЧЕЛ,P16_T16?unit?ЧЕЛ</definedName>
    <definedName name="P23_T16?item_ext?ЧЕЛ" hidden="1">P13_T16?item_ext?ЧЕЛ,P14_T16?item_ext?ЧЕЛ,P15_T16?item_ext?ЧЕЛ,P16_T16?item_ext?ЧЕЛ,P17_T16?item_ext?ЧЕЛ,P18_T16?item_ext?ЧЕЛ,P19_T16?item_ext?ЧЕЛ</definedName>
    <definedName name="P23_T16?unit?ТРУБ" hidden="1">#REF!,#REF!,#REF!,#REF!,#REF!,#REF!,#REF!</definedName>
    <definedName name="P24_T16?unit?ТРУБ" hidden="1">#REF!,#REF!,#REF!,#REF!,#REF!,#REF!,#REF!,#REF!</definedName>
    <definedName name="P25_T16?unit?ТРУБ" hidden="1">#REF!,#REF!,#REF!,#REF!,#REF!,#REF!,#REF!,#REF!</definedName>
    <definedName name="P26_T16?unit?ТРУБ" hidden="1">#REF!,#REF!,#REF!,#REF!,#REF!,#REF!,#REF!,#REF!</definedName>
    <definedName name="P27_T16?unit?ТРУБ" hidden="1">#REF!,P1_T16?unit?ТРУБ,P2_T16?unit?ТРУБ,P3_T16?unit?ТРУБ,P4_T16?unit?ТРУБ,P5_T16?unit?ТРУБ,P6_T16?unit?ТРУБ,P7_T16?unit?ТРУБ</definedName>
    <definedName name="P28_T16?unit?ТРУБ" hidden="1">P8_T16?unit?ТРУБ,P9_T16?unit?ТРУБ,P10_T16?unit?ТРУБ,P11_T16?unit?ТРУБ,P12_T16?unit?ТРУБ,P13_T16?unit?ТРУБ,P14_T16?unit?ТРУБ,P15_T16?unit?ТРУБ</definedName>
    <definedName name="P29_T16?unit?ТРУБ" hidden="1">P16_T16?unit?ТРУБ,P17_T16?unit?ТРУБ,P18_T16?unit?ТРУБ,P19_T16?unit?ТРУБ,P20_T16?unit?ТРУБ,P21_T16?unit?ТРУБ,P22_T16?unit?ТРУБ,P23_T16?unit?ТРУБ</definedName>
    <definedName name="P3_2_en">#REF!</definedName>
    <definedName name="P3_2_ru">#REF!</definedName>
    <definedName name="P3_PROT_2" hidden="1">[20]топливо!$H$101:$K$103,[20]топливо!$H$105:$K$106,[20]топливо!$H$125:$K$128,[20]топливо!$H$121:$K$121,[20]топливо!$H$150:$K$150,[20]топливо!$N$3:$P$205,[20]топливо!$A$198:$M$205,[20]топливо!$H$130:$K$132,P1_PROT_2</definedName>
    <definedName name="P3_PROT_21" hidden="1">'[19]2.1'!$AK$75:$AK$77,'[19]2.1'!$AK$79:$AK$80,'[19]2.1'!$J$98:$AM$101,'[19]2.1'!$J$103:$AM$105,'[19]2.1'!$J$107:$AM$108,'[19]2.1'!$J$123:$AM$123,'[19]2.1'!$J$127:$AM$130</definedName>
    <definedName name="P3_PROT_22" hidden="1">'[19]2.2'!$AK$12,'[19]2.2'!$AK$14,'[19]2.2'!$AK$17,'[19]2.2'!$J$12,'[19]2.2'!$J$14,'[19]2.2'!$J$17,'[19]2.2'!$J$19:$J$20,'[19]2.2'!$AK$19:$AK$20,'[19]2.2'!$J$23:$J$24,'[19]2.2'!$AK$23:$AK$24</definedName>
    <definedName name="P3_PROT_23" hidden="1">'[19]2.3'!$I$98:$AB$101,'[19]2.3'!$I$103:$AB$105,'[19]2.3'!$I$107:$AB$108,'[19]2.3'!$I$123:$AB$123,'[19]2.3'!$I$127:$AB$130,'[19]2.3'!$I$132:$AB$134,'[19]2.3'!$I$136:$AB$137</definedName>
    <definedName name="P3_PROT_4" hidden="1">'[19]4'!$J$21:$N$21,'[19]4'!$P$21:$BP$21,'[19]4'!$BR$21:$BS$21,'[19]4'!$F$23:$H$25,'[19]4'!$J$23:$N$25,'[19]4'!$P$23:$BP$25,'[19]4'!$BR$23:$BS$25,'[19]4'!$F$27:$H$28,'[19]4'!$J$27:$N$28</definedName>
    <definedName name="P3_SCOPE_22" hidden="1">'[19]2.2'!$J$127:$AM$130,'[19]2.2'!$J$132:$AM$134,'[19]2.2'!$J$136:$AM$137,'[19]2.2'!$J$152:$AM$152,'[19]2.2'!$A$200:$AT$216,'[19]2.2'!$AN$3:$AT$199,'[19]2.2'!$B$39:$B$41</definedName>
    <definedName name="P3_SCOPE_CHK2.1" hidden="1">'[19]2.1'!$B$70:$AM$72,'[19]2.1'!$B$84:$AM$86,'[19]2.1'!$B$98:$AM$100,'[19]2.1'!$B$112:$AM$114,'[19]2.1'!$B$127:$AM$129,'[19]2.1'!$B$141:$AM$143,'[19]2.1'!$B$156:$AM$158</definedName>
    <definedName name="P3_SCOPE_CHK2.2" hidden="1">'[19]2.2'!$B$70:$AM$72,'[19]2.2'!$B$84:$AM$86,'[19]2.2'!$B$98:$AM$100,'[19]2.2'!$B$112:$AM$114,'[19]2.2'!$B$127:$AM$129,'[19]2.2'!$B$141:$AM$143,'[19]2.2'!$B$156:$AM$158</definedName>
    <definedName name="P3_SCOPE_CHK2.3" hidden="1">'[19]2.3'!$B$70:$AB$72,'[19]2.3'!$B$84:$AB$86,'[19]2.3'!$B$98:$AB$100,'[19]2.3'!$B$112:$AB$114,'[19]2.3'!$B$127:$AB$129,'[19]2.3'!$B$141:$AB$143,'[19]2.3'!$B$156:$AB$158</definedName>
    <definedName name="P3_T0_Protect" hidden="1">'[19]0'!$D$100:$G$100,'[19]0'!$D$102:$G$103,'[19]0'!#REF!,'[19]0'!#REF!,'[19]0'!#REF!,'[19]0'!#REF!,'[19]0'!$A$108:$IV$201,'[19]0'!$K$1:$AN$65536,'[19]0'!$D$20:$G$20,P1_T0_Protect</definedName>
    <definedName name="P3_T1_Protect" hidden="1">'[21]1'!$N$89:$O$93,'[21]1'!$O$95,'[21]1'!$N$96:$O$119,'[21]1'!$O$121,'[21]1'!$T$121:$U$121,'[21]1'!$T$95:$U$119,'[21]1'!$T$89:$U$93,'[21]1'!$T$77:$U$87,'[21]1'!$T$55:$U$75</definedName>
    <definedName name="P3_T12?Data" hidden="1">#REF!,#REF!,#REF!,#REF!,#REF!,#REF!,#REF!,#REF!,#REF!,#REF!,#REF!,#REF!</definedName>
    <definedName name="P3_T12?L3.1.x" hidden="1">#REF!,#REF!,#REF!,#REF!,#REF!,#REF!,#REF!,#REF!</definedName>
    <definedName name="P3_T12?L3.x" hidden="1">#REF!,#REF!,#REF!,#REF!,#REF!,#REF!,#REF!,#REF!</definedName>
    <definedName name="P3_T12?unit?ГА" hidden="1">#REF!,#REF!,#REF!,#REF!,#REF!,#REF!,#REF!,#REF!</definedName>
    <definedName name="P3_T12?unit?ТРУБ" hidden="1">#REF!,#REF!,#REF!,#REF!,#REF!,#REF!,#REF!,#REF!</definedName>
    <definedName name="P3_T16?item_ext?ЧЕЛ" hidden="1">#REF!,#REF!,#REF!,#REF!,#REF!,#REF!,#REF!,#REF!</definedName>
    <definedName name="P3_T16?unit?ТРУБ" hidden="1">#REF!,#REF!,#REF!,#REF!,#REF!,#REF!,#REF!</definedName>
    <definedName name="P3_T16?unit?ЧЕЛ" hidden="1">#REF!,#REF!,#REF!,#REF!,#REF!,#REF!,#REF!,#REF!</definedName>
    <definedName name="P3_T2.2_Protect" hidden="1">#REF!,#REF!,#REF!,#REF!,#REF!,#REF!,#REF!</definedName>
    <definedName name="P3_T2_2_Protect" hidden="1">#REF!,#REF!,#REF!,#REF!,#REF!,#REF!,#REF!</definedName>
    <definedName name="P3_T2_Protect" hidden="1">#REF!,#REF!,#REF!,#REF!,#REF!,#REF!,#REF!,#REF!</definedName>
    <definedName name="P4_1_en">#REF!</definedName>
    <definedName name="P4_1_ru">#REF!</definedName>
    <definedName name="P4_PROT_21" hidden="1">'[19]2.1'!$J$132:$AM$134,'[19]2.1'!$J$136:$AM$137,'[19]2.1'!$J$152:$AM$152,'[19]2.1'!$A$200:$AQ$210,'[19]2.1'!$AN$3:$AQ$199,'[19]2.1'!$B$39:$B$41,'[19]2.1'!$B$49:$B$50</definedName>
    <definedName name="P4_PROT_22" hidden="1">'[19]2.2'!$J$29:$J$30,'[19]2.2'!$J$33,'[19]2.2'!$AK$29:$AK$30,'[19]2.2'!$AK$33,'[19]2.2'!$J$56:$J$59,'[19]2.2'!$AK$56:$AK$59,'[19]2.2'!$J$61:$J$63,'[19]2.2'!$J$65:$J$66,'[19]2.2'!$AK$61:$AK$63</definedName>
    <definedName name="P4_PROT_4" hidden="1">'[19]4'!$P$27:$BP$28,'[19]4'!$BR$27:$BS$28,'[19]4'!$F$30:$H$30,'[19]4'!$J$30:$N$30,'[19]4'!$P$30:$BP$30,'[19]4'!$BR$30:$BS$30,'[19]4'!$F$10:$BS$10,'[19]4'!$F$11:$K$12,'[19]4'!$F$14:$K$14</definedName>
    <definedName name="P4_T12?Data" hidden="1">#REF!,#REF!,#REF!,#REF!,#REF!,#REF!,#REF!,#REF!,#REF!,#REF!,#REF!,#REF!,#REF!</definedName>
    <definedName name="P4_T12?L3.1.x" hidden="1">#REF!,#REF!,#REF!,#REF!,#REF!,#REF!,#REF!,#REF!</definedName>
    <definedName name="P4_T12?L3.x" hidden="1">#REF!,#REF!,#REF!,#REF!,#REF!,#REF!,#REF!,#REF!</definedName>
    <definedName name="P4_T12?unit?ГА" hidden="1">#REF!,#REF!,#REF!,#REF!,#REF!,#REF!,#REF!,#REF!</definedName>
    <definedName name="P4_T12?unit?ТРУБ" hidden="1">#REF!,#REF!,#REF!,#REF!,#REF!,#REF!,#REF!,#REF!</definedName>
    <definedName name="P4_T16?item_ext?ЧЕЛ" hidden="1">#REF!,#REF!,#REF!,#REF!,#REF!,#REF!,#REF!</definedName>
    <definedName name="P4_T16?unit?ТРУБ" hidden="1">#REF!,#REF!,#REF!,#REF!,#REF!,#REF!,#REF!,#REF!</definedName>
    <definedName name="P4_T16?unit?ЧЕЛ" hidden="1">#REF!,#REF!,#REF!,#REF!,#REF!,#REF!,#REF!,#REF!</definedName>
    <definedName name="P4_T2.2_Protect" hidden="1">#REF!,#REF!,#REF!,#REF!,#REF!,#REF!,#REF!,#REF!</definedName>
    <definedName name="P4_T2_2_Protect" hidden="1">#REF!,#REF!,#REF!,#REF!,#REF!,#REF!,#REF!,#REF!</definedName>
    <definedName name="P5_PROT_21" hidden="1">'[19]2.1'!$J$9:$J$10,'[19]2.1'!$J$12,'[19]2.1'!$J$14,'[19]2.1'!$J$17,'[19]2.1'!$J$19:$J$20,'[19]2.1'!$J$23:$J$24,'[19]2.1'!$J$29:$J$30,'[19]2.1'!$J$33,'[19]2.1'!$J$28:$AM$28</definedName>
    <definedName name="P5_PROT_22" hidden="1">'[19]2.2'!$AK$65:$AK$66,'[19]2.2'!$J$70:$J$73,'[19]2.2'!$J$75:$J$77,'[19]2.2'!$J$79:$J$80,'[19]2.2'!$AK$70:$AK$73,'[19]2.2'!$J$28:$AM$28,'[19]2.2'!$AK$75:$AK$77,P1_PROT_22,P2_PROT_22</definedName>
    <definedName name="P5_T12?Data" hidden="1">#REF!,#REF!,#REF!,#REF!,#REF!,#REF!,#REF!,#REF!,#REF!,#REF!,#REF!,#REF!,#REF!</definedName>
    <definedName name="P5_T12?L3.1.x" hidden="1">#REF!,#REF!,#REF!,#REF!,#REF!,#REF!,#REF!,#REF!</definedName>
    <definedName name="P5_T12?L3.x" hidden="1">#REF!,#REF!,#REF!,#REF!,#REF!,#REF!,#REF!,#REF!</definedName>
    <definedName name="P5_T12?unit?ГА" hidden="1">#REF!,#REF!,#REF!,#REF!,#REF!,#REF!,#REF!,#REF!</definedName>
    <definedName name="P5_T12?unit?ТРУБ" hidden="1">#REF!,#REF!,#REF!,#REF!,#REF!,#REF!,#REF!,#REF!</definedName>
    <definedName name="P5_T16?item_ext?ЧЕЛ" hidden="1">#REF!,#REF!,#REF!,#REF!,#REF!,#REF!,#REF!,#REF!</definedName>
    <definedName name="P5_T16?unit?ТРУБ" hidden="1">#REF!,#REF!,#REF!,#REF!,#REF!,#REF!,#REF!</definedName>
    <definedName name="P5_T16?unit?ЧЕЛ" hidden="1">#REF!,#REF!,#REF!,#REF!,#REF!,#REF!,#REF!,#REF!</definedName>
    <definedName name="P5_T2.2_Protect" hidden="1">#REF!,#REF!,#REF!,#REF!,#REF!,#REF!,#REF!</definedName>
    <definedName name="P5_T2_2_Protect" hidden="1">#REF!,#REF!,#REF!,#REF!,#REF!,#REF!,#REF!</definedName>
    <definedName name="P56_1_en">#REF!</definedName>
    <definedName name="P56_1_ru">#REF!</definedName>
    <definedName name="P58_1_en">#REF!</definedName>
    <definedName name="P58_1_ru">#REF!</definedName>
    <definedName name="P59_1_en">#REF!</definedName>
    <definedName name="P59_1_ru">#REF!</definedName>
    <definedName name="P6_T12?Data" hidden="1">#REF!,#REF!,#REF!,#REF!,#REF!,#REF!,#REF!,#REF!,#REF!,#REF!,#REF!,#REF!,#REF!</definedName>
    <definedName name="P6_T12?L3.1.x" hidden="1">#REF!,#REF!,#REF!,#REF!,#REF!,#REF!,#REF!,#REF!</definedName>
    <definedName name="P6_T12?L3.x" hidden="1">#REF!,#REF!,#REF!,#REF!,#REF!,#REF!,#REF!,#REF!</definedName>
    <definedName name="P6_T12?unit?ГА" hidden="1">#REF!,#REF!,#REF!,#REF!,#REF!,#REF!,#REF!,#REF!</definedName>
    <definedName name="P6_T12?unit?ТРУБ" hidden="1">#REF!,#REF!,#REF!,#REF!,#REF!,#REF!,#REF!,#REF!</definedName>
    <definedName name="P6_T16?item_ext?ЧЕЛ" hidden="1">#REF!,#REF!,#REF!,#REF!,#REF!,#REF!,#REF!</definedName>
    <definedName name="P6_T16?unit?ТРУБ" hidden="1">#REF!,#REF!,#REF!,#REF!,#REF!,#REF!,#REF!,#REF!</definedName>
    <definedName name="P6_T16?unit?ЧЕЛ" hidden="1">#REF!,#REF!,#REF!,#REF!,#REF!,#REF!,#REF!,#REF!</definedName>
    <definedName name="P6_T2.2_Protect" hidden="1">#REF!,#REF!,#REF!,#REF!,#REF!,#REF!,#REF!</definedName>
    <definedName name="P6_T2_2_Protect" hidden="1">#REF!,#REF!,#REF!,#REF!,#REF!,#REF!,#REF!</definedName>
    <definedName name="P7_T12?Data" hidden="1">#REF!,#REF!,#REF!,#REF!,#REF!,#REF!,#REF!,P1_T12?Data,P2_T12?Data,P3_T12?Data,P4_T12?Data,P5_T12?Data</definedName>
    <definedName name="P7_T12?L3.1.x" hidden="1">#REF!,#REF!,#REF!,#REF!,#REF!,#REF!,#REF!,#REF!</definedName>
    <definedName name="P7_T12?L3.x" hidden="1">#REF!,#REF!,#REF!,#REF!,#REF!,#REF!,#REF!,#REF!</definedName>
    <definedName name="P7_T12?unit?ГА" hidden="1">#REF!,#REF!,#REF!,#REF!,#REF!,#REF!,#REF!,#REF!</definedName>
    <definedName name="P7_T12?unit?ТРУБ" hidden="1">#REF!,#REF!,#REF!,#REF!,#REF!,#REF!,#REF!,#REF!</definedName>
    <definedName name="P7_T16?item_ext?ЧЕЛ" hidden="1">#REF!,#REF!,#REF!,#REF!,#REF!,#REF!,#REF!</definedName>
    <definedName name="P7_T16?unit?ТРУБ" hidden="1">#REF!,#REF!,#REF!,#REF!,#REF!,#REF!,#REF!,#REF!</definedName>
    <definedName name="P7_T16?unit?ЧЕЛ" hidden="1">#REF!,#REF!,#REF!,#REF!,#REF!,#REF!,#REF!,#REF!</definedName>
    <definedName name="P7_T2.1_Protect" hidden="1">#REF!,#REF!,#REF!,#REF!,#REF!,P1_T2.1_Protect,P2_T2.1_Protect,P3_T2.1_Protect</definedName>
    <definedName name="P7_T2_1_Protect" hidden="1">#REF!,#REF!,#REF!,#REF!,#REF!,P1_T2_1_Protect,P2_T2_1_Protect,P3_T2_1_Protect</definedName>
    <definedName name="P7_T2_2_Protect" hidden="1">#REF!,#REF!,#REF!,#REF!,#REF!,P1_T2_2_Protect,P2_T2_2_Protect,P3_T2_2_Protect</definedName>
    <definedName name="P7_T2_Protect" hidden="1">'[21]2'!$R$38,'[21]2'!$S$34:$S$38,'[21]2'!$S$41:$S$44,'[21]2'!$Q$45:$S$45,'[21]2'!$R$47,'[21]2'!$Q$49:$Q$53,'[21]2'!$S$49:$S$53,'[21]2'!$Q$56:$Q$58,'[21]2'!$S$56:$S$58,'[21]2'!$Q$60:$Q$68</definedName>
    <definedName name="P8_T12?L3.1.x" hidden="1">#REF!,#REF!,#REF!,#REF!,#REF!,#REF!,#REF!,#REF!</definedName>
    <definedName name="P8_T12?L3.x" hidden="1">#REF!,#REF!,#REF!,#REF!,#REF!,#REF!,#REF!,#REF!</definedName>
    <definedName name="P8_T12?unit?ГА" hidden="1">#REF!,#REF!,#REF!,#REF!,#REF!,#REF!,#REF!,#REF!</definedName>
    <definedName name="P8_T12?unit?ТРУБ" hidden="1">#REF!,#REF!,#REF!,#REF!,#REF!,#REF!,#REF!,#REF!</definedName>
    <definedName name="P8_T16?item_ext?ЧЕЛ" hidden="1">#REF!,#REF!,#REF!,#REF!,#REF!,#REF!,#REF!,#REF!</definedName>
    <definedName name="P8_T16?unit?ТРУБ" hidden="1">#REF!,#REF!,#REF!,#REF!,#REF!,#REF!,#REF!,#REF!</definedName>
    <definedName name="P8_T16?unit?ЧЕЛ" hidden="1">#REF!,#REF!,#REF!,#REF!,#REF!,#REF!,#REF!,#REF!</definedName>
    <definedName name="P8_T2_Protect" hidden="1">'[21]2'!$S$60:$S$68,'[21]2'!$Q$70,'[21]2'!$S$70,'[21]2'!$Q$73:$Q$76,'[21]2'!$R$74,'[21]2'!$S$73:$S$76,'[21]2'!$Q$78:$Q$85,'[21]2'!$S$78:$S$85,'[21]2'!$Q$87:$Q$88,'[21]2'!$S$87:$S$88</definedName>
    <definedName name="P9_T12?L3.1.x" hidden="1">#REF!,#REF!,#REF!,#REF!,#REF!,#REF!,#REF!,#REF!</definedName>
    <definedName name="P9_T12?L3.x" hidden="1">#REF!,#REF!,#REF!,#REF!,#REF!,#REF!,#REF!,#REF!</definedName>
    <definedName name="P9_T12?unit?ГА" hidden="1">#REF!,#REF!,#REF!,#REF!,#REF!,#REF!,#REF!,#REF!</definedName>
    <definedName name="P9_T12?unit?ТРУБ" hidden="1">#REF!,#REF!,#REF!,#REF!,#REF!,#REF!,#REF!,#REF!</definedName>
    <definedName name="P9_T16?item_ext?ЧЕЛ" hidden="1">#REF!,#REF!,#REF!,#REF!,#REF!,#REF!,#REF!,#REF!</definedName>
    <definedName name="P9_T16?unit?ТРУБ" hidden="1">#REF!,#REF!,#REF!,#REF!,#REF!,#REF!,#REF!,#REF!</definedName>
    <definedName name="P9_T16?unit?ЧЕЛ" hidden="1">#REF!,#REF!,#REF!,#REF!,#REF!,#REF!,#REF!,#REF!</definedName>
    <definedName name="P9_T2_Protect" hidden="1">'[21]2'!$Y$14:$Z$14,'[21]2'!$Y$17:$Z$19,'[21]2'!$Y$24:$Z$25,'[21]2'!$Y$28:$Z$28,'[21]2'!$Y$31:$Z$38,'[21]2'!$Y$45:$Z$45,'[21]2'!$Y$49:$Z$53,'[21]2'!$Y$56:$Z$58,'[21]2'!$Y$60:$Z$68</definedName>
    <definedName name="PapExpas">#REF!</definedName>
    <definedName name="Pay_Date">#REF!</definedName>
    <definedName name="Pay_Num">#REF!</definedName>
    <definedName name="Payment_Date">DATE(YEAR(Loan_Start),MONTH(Loan_Start)+Payment_Number,DAY(Loan_Start))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coubud">[16]Personnel!#REF!</definedName>
    <definedName name="PDG">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L_ENG">#REF!</definedName>
    <definedName name="PL_RUS">#REF!</definedName>
    <definedName name="Pmainoeuvre">#REF!</definedName>
    <definedName name="PMAXSO">#REF!</definedName>
    <definedName name="PMIN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olta">'[23]2001'!#REF!</definedName>
    <definedName name="popamia">#REF!</definedName>
    <definedName name="pp">#REF!</definedName>
    <definedName name="PPO">#REF!</definedName>
    <definedName name="PPORU">'[8]св. о.'!$I$8</definedName>
    <definedName name="PPOVolume">#REF!</definedName>
    <definedName name="PPSO">'[8]св. о.'!$C$8</definedName>
    <definedName name="pr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c">#REF!</definedName>
    <definedName name="Print_Area_Reset">OFFSET(Full_Print,0,0,Last_Row)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promd_Запрос_с_16_по_19">#REF!</definedName>
    <definedName name="qaz">#N/A</definedName>
    <definedName name="qq">#REF!</definedName>
    <definedName name="qqqq">#REF!</definedName>
    <definedName name="qqqqq">#REF!</definedName>
    <definedName name="qqqqqqqq">#REF!</definedName>
    <definedName name="QryRowStr_End_1.5">#N/A</definedName>
    <definedName name="QryRowStr_Start_1.5">#N/A</definedName>
    <definedName name="QryRowStrCount">2</definedName>
    <definedName name="r_pr">#REF!</definedName>
    <definedName name="R_r">#REF!</definedName>
    <definedName name="r_tek">#REF!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D">#REF!</definedName>
    <definedName name="Receipts_and_Disbursements">#REF!</definedName>
    <definedName name="RegBuyVolume">'[8]св. о.'!$AD$7</definedName>
    <definedName name="RegDPPCorrectVolume">'[8]св. о.'!$T$8</definedName>
    <definedName name="RegGenDPPCorrectVolume">'[8]св. о.'!$Y$8</definedName>
    <definedName name="RegGenDPPVolume">'[8]св. о.'!$X$8</definedName>
    <definedName name="RegSellVolume">'[8]св. о.'!$AE$7</definedName>
    <definedName name="Rent_and_Taxes">#REF!</definedName>
    <definedName name="Resnatur">#REF!</definedName>
    <definedName name="Resnatur2">#REF!</definedName>
    <definedName name="rghh">#N/A</definedName>
    <definedName name="rr">#N/A</definedName>
    <definedName name="RSVolume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ldo">#REF!</definedName>
    <definedName name="sansnom">[0]!NotesHyp</definedName>
    <definedName name="sch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cond">'[10]Перечень корректировок'!#REF!</definedName>
    <definedName name="second_998">'[10]Перечень корректировок'!#REF!</definedName>
    <definedName name="second_998_Add">'[10]Перечень корректировок'!#REF!</definedName>
    <definedName name="second_999">'[10]Перечень корректировок'!#REF!</definedName>
    <definedName name="second_999_Add">'[10]Перечень корректировок'!#REF!</definedName>
    <definedName name="SellDppVolume">'[8]св. о.'!$W$8</definedName>
    <definedName name="SellVolume">'[8]св. о.'!$R$8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ap">MATCH(0.01,End_Bal,-1)+1</definedName>
    <definedName name="shit">#N/A</definedName>
    <definedName name="Soude">#REF!</definedName>
    <definedName name="SoudeP97">#REF!</definedName>
    <definedName name="SPPO">'[8]св. о.'!$J$8</definedName>
    <definedName name="SPPOVolume">#REF!</definedName>
    <definedName name="ssss">#N/A</definedName>
    <definedName name="ssssssss">#N/A</definedName>
    <definedName name="ssssssssssssss">#N/A</definedName>
    <definedName name="SSTPMAX">#REF!</definedName>
    <definedName name="SSTVolume">#REF!</definedName>
    <definedName name="Staffing_Plan_1">#REF!</definedName>
    <definedName name="Staffing_Plan_2">#REF!</definedName>
    <definedName name="Stat">#REF!</definedName>
    <definedName name="Statement_of_Cash_Flows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SVERKA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t_year">#REF!</definedName>
    <definedName name="T1_">#REF!</definedName>
    <definedName name="T2_">#REF!</definedName>
    <definedName name="TABLE" localSheetId="0">стр.1_5!#REF!</definedName>
    <definedName name="TABLE_2" localSheetId="0">стр.1_5!#REF!</definedName>
    <definedName name="temp">#N/A</definedName>
    <definedName name="TempVolume">#REF!</definedName>
    <definedName name="test">#N/A</definedName>
    <definedName name="test2">#N/A</definedName>
    <definedName name="TG">#REF!</definedName>
    <definedName name="third">'[10]Перечень корректировок'!#REF!</definedName>
    <definedName name="third_998">'[10]Перечень корректировок'!#REF!</definedName>
    <definedName name="third_998_Add">'[10]Перечень корректировок'!#REF!</definedName>
    <definedName name="third_999">'[10]Перечень корректировок'!#REF!</definedName>
    <definedName name="third_999_Add">'[10]Перечень корректировок'!#REF!</definedName>
    <definedName name="time">#REF!</definedName>
    <definedName name="title">'[24]Огл. Графиков'!$B$2:$B$31</definedName>
    <definedName name="tlfAprt">#REF!</definedName>
    <definedName name="tlfBank">#REF!</definedName>
    <definedName name="tlfCorp">#REF!</definedName>
    <definedName name="tlfCount">#REF!</definedName>
    <definedName name="tlfFIO">#REF!</definedName>
    <definedName name="tlfHouse">#REF!</definedName>
    <definedName name="tlfKAprt">#REF!</definedName>
    <definedName name="tlfKBank">#REF!</definedName>
    <definedName name="tlfKCorp">#REF!</definedName>
    <definedName name="tlfKCount">#REF!</definedName>
    <definedName name="tlfKFio">#REF!</definedName>
    <definedName name="tlfKHouse">#REF!</definedName>
    <definedName name="tlfKMonth">#REF!</definedName>
    <definedName name="tlfKStreet">#REF!</definedName>
    <definedName name="tlfKSum">#REF!</definedName>
    <definedName name="tlfKTarif">#REF!</definedName>
    <definedName name="tlfKTlfNum">#REF!</definedName>
    <definedName name="tlfKTotal">#REF!</definedName>
    <definedName name="tlfKYear">#REF!</definedName>
    <definedName name="tlfMonth">#REF!</definedName>
    <definedName name="tlfStreet">#REF!</definedName>
    <definedName name="tlfSum">#REF!</definedName>
    <definedName name="tlfTarif">#REF!</definedName>
    <definedName name="tlfTlfNum">#REF!</definedName>
    <definedName name="tlfTotal">#REF!</definedName>
    <definedName name="tlfYear">#REF!</definedName>
    <definedName name="Total_Interest">#REF!</definedName>
    <definedName name="Total_Pay">#REF!</definedName>
    <definedName name="Total_Payment">Scheduled_Payment+Extra_Payment</definedName>
    <definedName name="TotalVolume">#REF!</definedName>
    <definedName name="TRAILER_TOP">26</definedName>
    <definedName name="TRAILER_TOP_1">#N/A</definedName>
    <definedName name="TransitLosses">#REF!</definedName>
    <definedName name="ttui">#N/A</definedName>
    <definedName name="ttuu">#N/A</definedName>
    <definedName name="ttyu">#N/A</definedName>
    <definedName name="ttyui">#N/A</definedName>
    <definedName name="ttyuu">#N/A</definedName>
    <definedName name="ttyuui">#N/A</definedName>
    <definedName name="ttyuuu">#N/A</definedName>
    <definedName name="tyuu">#N/A</definedName>
    <definedName name="tyyuu">#N/A</definedName>
    <definedName name="tyyuuu">#N/A</definedName>
    <definedName name="Uitprav">#REF!</definedName>
    <definedName name="ujkkl">#N/A</definedName>
    <definedName name="us">#REF!</definedName>
    <definedName name="USDDM">[25]оборудование!$D$2</definedName>
    <definedName name="USDRUS">#REF!</definedName>
    <definedName name="UsedDPPVolume">'[8]св. о.'!$U$8</definedName>
    <definedName name="UsedGenDPPVolume">'[8]св. о.'!$Z$8</definedName>
    <definedName name="uu">#REF!</definedName>
    <definedName name="uuuuuu">#N/A</definedName>
    <definedName name="Values_Entered">IF(Loan_Amount*Interest_Rate*Loan_Years*Loan_Start&gt;0,1,0)</definedName>
    <definedName name="vasea">#REF!</definedName>
    <definedName name="VV">#N/A</definedName>
    <definedName name="w">#N/A</definedName>
    <definedName name="wrn.1." hidden="1">{"konoplin - Личное представление",#N/A,TRUE,"ФинПлан_1кв";"konoplin - Личное представление",#N/A,TRUE,"ФинПлан_2кв"}</definedName>
    <definedName name="wrn.SVERKA.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Сравнение._.с._.отраслями." hidden="1">{#N/A,#N/A,TRUE,"Лист1";#N/A,#N/A,TRUE,"Лист2";#N/A,#N/A,TRUE,"Лист3"}</definedName>
    <definedName name="www">#N/A</definedName>
    <definedName name="wwww">#N/A</definedName>
    <definedName name="ytr">#N/A</definedName>
    <definedName name="yuuii">#N/A</definedName>
    <definedName name="yuujj">#N/A</definedName>
    <definedName name="yyhuj">#N/A</definedName>
    <definedName name="yyiik">#N/A</definedName>
    <definedName name="yyuiii">#N/A</definedName>
    <definedName name="yyuu">#N/A</definedName>
    <definedName name="z">#REF!</definedName>
    <definedName name="Z_30FEE15E_D26F_11D4_A6F7_00508B6A7686_.wvu.FilterData" hidden="1">#N/A</definedName>
    <definedName name="Z_30FEE15E_D26F_11D4_A6F7_00508B6A7686_.wvu.PrintArea" hidden="1">#N/A</definedName>
    <definedName name="Z_30FEE15E_D26F_11D4_A6F7_00508B6A7686_.wvu.PrintTitles" hidden="1">#N/A</definedName>
    <definedName name="Z_30FEE15E_D26F_11D4_A6F7_00508B6A7686_.wvu.Rows" hidden="1">#N/A</definedName>
    <definedName name="а">#N/A</definedName>
    <definedName name="а1">#REF!</definedName>
    <definedName name="а30">#REF!</definedName>
    <definedName name="А8">#REF!</definedName>
    <definedName name="аа">#N/A</definedName>
    <definedName name="ааа">#N/A</definedName>
    <definedName name="ааааа">#N/A</definedName>
    <definedName name="АААААААА">#N/A</definedName>
    <definedName name="аанр">#N/A</definedName>
    <definedName name="аб">#N/A</definedName>
    <definedName name="ав">#N/A</definedName>
    <definedName name="авг">#REF!</definedName>
    <definedName name="АВГ_РУБ">[26]Калькуляции!#REF!</definedName>
    <definedName name="авг2">#REF!</definedName>
    <definedName name="август">#REF!</definedName>
    <definedName name="Август_ув">'[10]Перечень корректировок'!#REF!</definedName>
    <definedName name="Август_ум">'[10]Перечень корректировок'!#REF!</definedName>
    <definedName name="АвПокуп">#REF!</definedName>
    <definedName name="АвПокуп1">#REF!</definedName>
    <definedName name="АвПост">#REF!</definedName>
    <definedName name="АвПост1">#REF!</definedName>
    <definedName name="АВЧ_ВН">#REF!</definedName>
    <definedName name="АВЧ_ДП">[26]Калькуляции!#REF!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пгоык">#N/A</definedName>
    <definedName name="АК12">[26]Калькуляции!#REF!</definedName>
    <definedName name="АК5М2">[26]Калькуляции!#REF!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маз2">[27]Дебиторка!$J$7</definedName>
    <definedName name="АЛЮМ_АВЧ">#REF!</definedName>
    <definedName name="АЛЮМ_АТЧ">#REF!</definedName>
    <definedName name="амааа" hidden="1">{#N/A,#N/A,TRUE,"Лист1";#N/A,#N/A,TRUE,"Лист2";#N/A,#N/A,TRUE,"Лист3"}</definedName>
    <definedName name="амортизация">[28]Амортизация!$H$6:$H$7</definedName>
    <definedName name="АН_Б">#REF!</definedName>
    <definedName name="АН_Б_ТОЛ">[26]Калькуляции!#REF!</definedName>
    <definedName name="АН_М">#REF!</definedName>
    <definedName name="АН_М_">#REF!</definedName>
    <definedName name="АН_М_П">[26]Калькуляции!#REF!</definedName>
    <definedName name="АН_М_ПРОСТ">[26]Калькуляции!#REF!</definedName>
    <definedName name="АН_С">#REF!</definedName>
    <definedName name="АнМ">'[29]Гр5(о)'!#REF!</definedName>
    <definedName name="ап">#N/A</definedName>
    <definedName name="апп">#N/A</definedName>
    <definedName name="Аппарат">#N/A</definedName>
    <definedName name="апр">#N/A</definedName>
    <definedName name="АПР_РУБ">#REF!</definedName>
    <definedName name="АПР_ТОН">#REF!</definedName>
    <definedName name="апр2">#REF!</definedName>
    <definedName name="апрель">#N/A</definedName>
    <definedName name="Апрель_ув">'[10]Перечень корректировок'!#REF!</definedName>
    <definedName name="Апрель_ум">'[10]Перечень корректировок'!#REF!</definedName>
    <definedName name="апрен">#N/A</definedName>
    <definedName name="апрпро">#N/A</definedName>
    <definedName name="ароено">#N/A</definedName>
    <definedName name="арпнл">#N/A</definedName>
    <definedName name="АТП">#REF!</definedName>
    <definedName name="АТЧ_ЦЕХА">[26]Калькуляции!#REF!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>#N/A</definedName>
    <definedName name="б1">#REF!</definedName>
    <definedName name="_xlnm.Database">#REF!</definedName>
    <definedName name="БАР">#REF!</definedName>
    <definedName name="БАР_">#REF!</definedName>
    <definedName name="бб">#N/A</definedName>
    <definedName name="ббббб">#N/A</definedName>
    <definedName name="бл">#REF!</definedName>
    <definedName name="Блок">#REF!</definedName>
    <definedName name="БП1">#REF!</definedName>
    <definedName name="Браво2">[27]Дебиторка!$J$10</definedName>
    <definedName name="бюджетный_период">[30]Списки!$B$115:$B$123</definedName>
    <definedName name="бюжлж">#N/A</definedName>
    <definedName name="в">#N/A</definedName>
    <definedName name="В_В">#REF!</definedName>
    <definedName name="В_Т">#REF!</definedName>
    <definedName name="В_Т_ВС">[26]Калькуляции!#REF!</definedName>
    <definedName name="В_Т_П">[26]Калькуляции!#REF!</definedName>
    <definedName name="В_Э">#REF!</definedName>
    <definedName name="в23ё">#N/A</definedName>
    <definedName name="В5">[31]БДДС_нов!$C$1:$H$501</definedName>
    <definedName name="ваавпапа" hidden="1">{#N/A,#N/A,TRUE,"Лист1";#N/A,#N/A,TRUE,"Лист2";#N/A,#N/A,TRUE,"Лист3"}</definedName>
    <definedName name="ВАЛОВЫЙ">#REF!</definedName>
    <definedName name="вв">#N/A</definedName>
    <definedName name="ВВВВ">#REF!</definedName>
    <definedName name="ввер">#N/A</definedName>
    <definedName name="веввве" hidden="1">{#N/A,#N/A,TRUE,"Лист1";#N/A,#N/A,TRUE,"Лист2";#N/A,#N/A,TRUE,"Лист3"}</definedName>
    <definedName name="вид">[32]Лист1!#REF!</definedName>
    <definedName name="вкевк">#N/A</definedName>
    <definedName name="вм">#N/A</definedName>
    <definedName name="ВН">#REF!</definedName>
    <definedName name="ВН_3003_ДП">#REF!</definedName>
    <definedName name="ВН_6063_ЭКС">[26]Калькуляции!#REF!</definedName>
    <definedName name="ВН_АВЧ_ВН">#REF!</definedName>
    <definedName name="ВН_АВЧ_ДП">[26]Калькуляции!#REF!</definedName>
    <definedName name="ВН_АВЧ_ТОЛ">#REF!</definedName>
    <definedName name="ВН_АВЧ_ЭКС">#REF!</definedName>
    <definedName name="ВН_АТЧ_ВН">#REF!</definedName>
    <definedName name="ВН_АТЧ_ДП">[26]Калькуляции!#REF!</definedName>
    <definedName name="ВН_АТЧ_ТОЛ">#REF!</definedName>
    <definedName name="ВН_АТЧ_ТОЛ_А">[26]Калькуляции!#REF!</definedName>
    <definedName name="ВН_АТЧ_ТОЛ_ПК">[26]Калькуляции!#REF!</definedName>
    <definedName name="ВН_АТЧ_ЭКС">#REF!</definedName>
    <definedName name="ВН_Р">#REF!</definedName>
    <definedName name="ВН_С_ВН">#REF!</definedName>
    <definedName name="ВН_С_ДП">[26]Калькуляции!#REF!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да_НТМК">'[33]цены цехов'!$D$10</definedName>
    <definedName name="вода_свежая">'[33]цены цехов'!$D$16</definedName>
    <definedName name="ВОЗ">#REF!</definedName>
    <definedName name="Волгоградэнерго">#REF!</definedName>
    <definedName name="впча">#N/A</definedName>
    <definedName name="ВР1">#REF!</definedName>
    <definedName name="Время_года">[34]Вспомогательный!$I$4:$I$5</definedName>
    <definedName name="Все_начисления_август">#REF!</definedName>
    <definedName name="ВсегоЗ1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уув" hidden="1">{#N/A,#N/A,TRUE,"Лист1";#N/A,#N/A,TRUE,"Лист2";#N/A,#N/A,TRUE,"Лист3"}</definedName>
    <definedName name="вчс">#N/A</definedName>
    <definedName name="выавыа" hidden="1">P13_T16?item_ext?ЧЕЛ,P14_T16?item_ext?ЧЕЛ,P15_T16?item_ext?ЧЕЛ,P16_T16?item_ext?ЧЕЛ,P17_T16?item_ext?ЧЕЛ,P18_T16?item_ext?ЧЕЛ,P19_T16?item_ext?ЧЕЛ</definedName>
    <definedName name="выв">#REF!</definedName>
    <definedName name="Вып_н_2003">'[24]Текущие цены'!#REF!</definedName>
    <definedName name="вып_н_2004">'[24]Текущие цены'!#REF!</definedName>
    <definedName name="Вып_ОФ_с_пц">[24]рабочий!$Y$202:$AP$224</definedName>
    <definedName name="Вып_оф_с_цпг">'[24]Текущие цены'!#REF!</definedName>
    <definedName name="Вып_с_новых_ОФ">[24]рабочий!$Y$277:$AP$299</definedName>
    <definedName name="г">#N/A</definedName>
    <definedName name="ГАС_Ш">#REF!</definedName>
    <definedName name="гг">#REF!</definedName>
    <definedName name="ген_07">[12]!ген_07</definedName>
    <definedName name="ГИД">#REF!</definedName>
    <definedName name="ГИД_ЗФА">#REF!</definedName>
    <definedName name="ГК">[35]Списки!$B$69:$B$77</definedName>
    <definedName name="ГЛ">#REF!</definedName>
    <definedName name="ГЛ_">#REF!</definedName>
    <definedName name="ГЛ_ДП">[26]Калькуляции!#REF!</definedName>
    <definedName name="ГЛ_Т">#REF!</definedName>
    <definedName name="ГЛ_Ш">#REF!</definedName>
    <definedName name="глинозем">[0]!USD/1.701</definedName>
    <definedName name="год">'[36]УФ-28'!#REF!</definedName>
    <definedName name="горизонт">[37]Списки!$B$98:$B$117</definedName>
    <definedName name="Города">[38]Лист3!$A$2:$A$8</definedName>
    <definedName name="ГотПр">#REF!</definedName>
    <definedName name="ГотПр1">#REF!</definedName>
    <definedName name="ГР">#REF!</definedName>
    <definedName name="График">"Диагр. 4"</definedName>
    <definedName name="грприрцфв00ав98" hidden="1">{#N/A,#N/A,TRUE,"Лист1";#N/A,#N/A,TRUE,"Лист2";#N/A,#N/A,TRUE,"Лист3"}</definedName>
    <definedName name="группа">[37]Списки!$B$154:$B$162</definedName>
    <definedName name="грфинцкавг98Х" hidden="1">{#N/A,#N/A,TRUE,"Лист1";#N/A,#N/A,TRUE,"Лист2";#N/A,#N/A,TRUE,"Лист3"}</definedName>
    <definedName name="ГФГ">'[33]цены цехов'!$D$52</definedName>
    <definedName name="д">[39]имена!$A$1</definedName>
    <definedName name="да">#N/A</definedName>
    <definedName name="ДАВ_ЖИД">#REF!</definedName>
    <definedName name="ДАВ_КАТАНКА">[26]Калькуляции!#REF!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АТА">[32]Лист1!$A$38:$A$50</definedName>
    <definedName name="Дв">#N/A</definedName>
    <definedName name="дек">#REF!</definedName>
    <definedName name="ДЕК_РУБ">[26]Калькуляции!#REF!</definedName>
    <definedName name="ДЕК_ТОН">[26]Калькуляции!#REF!</definedName>
    <definedName name="дек2">#REF!</definedName>
    <definedName name="декабрь">#REF!</definedName>
    <definedName name="Декабрь_ув">'[10]Перечень корректировок'!#REF!</definedName>
    <definedName name="Декабрь_ум">'[10]Перечень корректировок'!#REF!</definedName>
    <definedName name="Дефл_ц_пред_год">'[24]Текущие цены'!$AT$36:$BK$58</definedName>
    <definedName name="Дефлятор_годовой">'[24]Текущие цены'!$Y$4:$AP$27</definedName>
    <definedName name="Дефлятор_цепной">'[24]Текущие цены'!$Y$36:$AP$58</definedName>
    <definedName name="ДЗ">#REF!</definedName>
    <definedName name="ДЗ1">#REF!</definedName>
    <definedName name="Диапазон">#REF!</definedName>
    <definedName name="ДИЗТОПЛИВО">#REF!</definedName>
    <definedName name="ДИМА">#REF!</definedName>
    <definedName name="Дионис2">[27]Дебиторка!$J$15</definedName>
    <definedName name="Директор">[12]!Директор</definedName>
    <definedName name="дло">#N/A</definedName>
    <definedName name="Доб.кв." hidden="1">#N/A</definedName>
    <definedName name="ДОГПЕР_АВЧСЫРЕЦ">[26]Калькуляции!#REF!</definedName>
    <definedName name="Доллар">[40]Оборудование_стоим!#REF!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доопатмо">#N/A</definedName>
    <definedName name="ДохДолУч1">#REF!</definedName>
    <definedName name="ДохПрРеал1">#REF!</definedName>
    <definedName name="ДС">#REF!</definedName>
    <definedName name="ДСр">#REF!</definedName>
    <definedName name="е">#N/A</definedName>
    <definedName name="единица">[41]Списки!$B$39:$B$40</definedName>
    <definedName name="еее" hidden="1">{#N/A,#N/A,TRUE,"Лист1";#N/A,#N/A,TRUE,"Лист2";#N/A,#N/A,TRUE,"Лист3"}</definedName>
    <definedName name="ееее" hidden="1">{#N/A,#N/A,TRUE,"Лист1";#N/A,#N/A,TRUE,"Лист2";#N/A,#N/A,TRUE,"Лист3"}</definedName>
    <definedName name="еекк">[12]!еекк</definedName>
    <definedName name="енлепнл">#N/A</definedName>
    <definedName name="енлнл">#N/A</definedName>
    <definedName name="еннгл">#N/A</definedName>
    <definedName name="енолел">#N/A</definedName>
    <definedName name="енонгл">#N/A</definedName>
    <definedName name="еншлеш">#N/A</definedName>
    <definedName name="еншонг">#N/A</definedName>
    <definedName name="еншоне">#N/A</definedName>
    <definedName name="еп">#N/A</definedName>
    <definedName name="ЕСН">[42]Макро!$B$4</definedName>
    <definedName name="ж">#N/A</definedName>
    <definedName name="жжжжжжж">#N/A</definedName>
    <definedName name="ЖИДКИЙ">#REF!</definedName>
    <definedName name="з">#N/A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_xlnm.Print_Titles">#N/A</definedName>
    <definedName name="Зап">#REF!</definedName>
    <definedName name="Зап1">#REF!</definedName>
    <definedName name="ЗАРПЛАТА">#REF!</definedName>
    <definedName name="ззззз">#REF!</definedName>
    <definedName name="ззззззззззззззззззззз">#N/A</definedName>
    <definedName name="ЗКР">[26]Калькуляции!#REF!</definedName>
    <definedName name="Зпл1пер">#REF!</definedName>
    <definedName name="и">#N/A</definedName>
    <definedName name="ИЗВ_М">#REF!</definedName>
    <definedName name="Извлечение_ИМ">#REF!</definedName>
    <definedName name="_xlnm.Extract">#REF!</definedName>
    <definedName name="ИЗМНЗП_АВЧ">#REF!</definedName>
    <definedName name="ИЗМНЗП_АТЧ">#REF!</definedName>
    <definedName name="ИзНА">#REF!</definedName>
    <definedName name="ИзОС">#REF!</definedName>
    <definedName name="ии">#REF!</definedName>
    <definedName name="иии">#REF!</definedName>
    <definedName name="инвестиции">[37]Списки!$B$144:$B$148</definedName>
    <definedName name="ИНДЕКСАЦИЯ">#N/A</definedName>
    <definedName name="индцкавг98" hidden="1">{#N/A,#N/A,TRUE,"Лист1";#N/A,#N/A,TRUE,"Лист2";#N/A,#N/A,TRUE,"Лист3"}</definedName>
    <definedName name="иппппртит" hidden="1">{#N/A,#N/A,TRUE,"Лист1";#N/A,#N/A,TRUE,"Лист2";#N/A,#N/A,TRUE,"Лист3"}</definedName>
    <definedName name="Иркутск2">[27]Дебиторка!$J$16</definedName>
    <definedName name="ИТВСП">#REF!</definedName>
    <definedName name="Итог">'[10]Перечень корректировок'!#REF!</definedName>
    <definedName name="ИТСЫР">#REF!</definedName>
    <definedName name="ИТТР">#REF!</definedName>
    <definedName name="ИТЭН">#REF!</definedName>
    <definedName name="июл">#REF!</definedName>
    <definedName name="ИЮЛ_ТОН">[26]Калькуляции!#REF!</definedName>
    <definedName name="июл2">#REF!</definedName>
    <definedName name="июль">#REF!</definedName>
    <definedName name="Июль_ув">'[10]Перечень корректировок'!#REF!</definedName>
    <definedName name="Июль_ум">'[10]Перечень корректировок'!#REF!</definedName>
    <definedName name="июн">#REF!</definedName>
    <definedName name="ИЮН_РУБ">#REF!</definedName>
    <definedName name="ИЮН_ТОН">#REF!</definedName>
    <definedName name="июн2">#REF!</definedName>
    <definedName name="июнь">#REF!</definedName>
    <definedName name="Июнь_ув">'[10]Перечень корректировок'!#REF!</definedName>
    <definedName name="Июнь_ум">'[10]Перечень корректировок'!#REF!</definedName>
    <definedName name="й">#N/A</definedName>
    <definedName name="йй">#N/A</definedName>
    <definedName name="ййй" hidden="1">#REF!</definedName>
    <definedName name="ййййййййййййй">#N/A</definedName>
    <definedName name="ййц" hidden="1">#REF!</definedName>
    <definedName name="йфц">#N/A</definedName>
    <definedName name="йц">#N/A</definedName>
    <definedName name="йцу" hidden="1">#REF!</definedName>
    <definedName name="к">[39]имена!$A$17</definedName>
    <definedName name="К_1">[43]СПРАВОЧНИК!$B$5</definedName>
    <definedName name="К_10">[43]СПРАВОЧНИК!#REF!</definedName>
    <definedName name="К_11">[43]СПРАВОЧНИК!#REF!</definedName>
    <definedName name="К_12">[43]СПРАВОЧНИК!#REF!</definedName>
    <definedName name="К_13">[43]СПРАВОЧНИК!#REF!</definedName>
    <definedName name="К_14">[43]СПРАВОЧНИК!$B$18</definedName>
    <definedName name="К_15">[43]СПРАВОЧНИК!$B$19</definedName>
    <definedName name="К_16">[43]СПРАВОЧНИК!$B$20</definedName>
    <definedName name="К_2">[43]СПРАВОЧНИК!$B$6</definedName>
    <definedName name="К_3">[43]СПРАВОЧНИК!#REF!</definedName>
    <definedName name="К_4">[43]СПРАВОЧНИК!#REF!</definedName>
    <definedName name="К_5">[43]СПРАВОЧНИК!#REF!</definedName>
    <definedName name="К_6">[43]СПРАВОЧНИК!#REF!</definedName>
    <definedName name="К_7">[43]СПРАВОЧНИК!#REF!</definedName>
    <definedName name="К_8">[43]СПРАВОЧНИК!#REF!</definedName>
    <definedName name="К_9">[43]СПРАВОЧНИК!#REF!</definedName>
    <definedName name="К_СЫР">#REF!</definedName>
    <definedName name="К_СЫР_ТОЛ">[26]Калькуляции!#REF!</definedName>
    <definedName name="К2_ТОН">[26]Калькуляции!#REF!</definedName>
    <definedName name="ка" hidden="1">{#N/A,#N/A,TRUE,"Лист1";#N/A,#N/A,TRUE,"Лист2";#N/A,#N/A,TRUE,"Лист3"}</definedName>
    <definedName name="КАТ_З">#REF!</definedName>
    <definedName name="КАТАНКА_КРАМЗ">[26]Калькуляции!#REF!</definedName>
    <definedName name="кв1">'[36]УФ-28'!#REF!</definedName>
    <definedName name="КВ1_РУБ">#REF!</definedName>
    <definedName name="КВ1_ТОН">#REF!</definedName>
    <definedName name="кв2">'[36]УФ-28'!#REF!</definedName>
    <definedName name="КВ2_РУБ">#REF!</definedName>
    <definedName name="КВ2_ТОН">#REF!</definedName>
    <definedName name="кв3">'[36]УФ-28'!#REF!</definedName>
    <definedName name="КВ3_РУБ">#REF!</definedName>
    <definedName name="КВ3_ТОН">#REF!</definedName>
    <definedName name="кв4">'[36]УФ-28'!#REF!</definedName>
    <definedName name="КВ4_РУБ">#REF!</definedName>
    <definedName name="КВ4_ТОН">#REF!</definedName>
    <definedName name="ке">#N/A</definedName>
    <definedName name="кеено">#N/A</definedName>
    <definedName name="кеное">#N/A</definedName>
    <definedName name="кео" hidden="1">[44]Кедровский!#REF!</definedName>
    <definedName name="кеоено">#N/A</definedName>
    <definedName name="кеоеуно">#N/A</definedName>
    <definedName name="кеппппппппппп" hidden="1">{#N/A,#N/A,TRUE,"Лист1";#N/A,#N/A,TRUE,"Лист2";#N/A,#N/A,TRUE,"Лист3"}</definedName>
    <definedName name="кероено">#N/A</definedName>
    <definedName name="КИПиА">'[33]цены цехов'!$D$14</definedName>
    <definedName name="ккккккккккк" hidden="1">{#N/A,#N/A,TRUE,"Лист1";#N/A,#N/A,TRUE,"Лист2";#N/A,#N/A,TRUE,"Лист3"}</definedName>
    <definedName name="кл">#REF!</definedName>
    <definedName name="кнег">#N/A</definedName>
    <definedName name="КнязьРюрик2">[27]Дебиторка!$J$18</definedName>
    <definedName name="КОК_ПРОК">#REF!</definedName>
    <definedName name="КОЛ_ФЗ">#REF!</definedName>
    <definedName name="КОЛ_ШЗ">#REF!</definedName>
    <definedName name="КОМПЛЕКСНЫЙ">[26]Калькуляции!#REF!</definedName>
    <definedName name="контрагент">[37]Списки!$B$165:$B$166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П">#REF!</definedName>
    <definedName name="кпрп" hidden="1">[44]Кедровский!#REF!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ЛОК">[26]Калькуляции!#REF!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_ЭЮ">[26]Калькуляции!#REF!</definedName>
    <definedName name="_xlnm.Criteria">[45]Données!#REF!</definedName>
    <definedName name="Критерии_ИМ">#REF!</definedName>
    <definedName name="КрПроцент">#REF!</definedName>
    <definedName name="КРУПН_КРАМЗ">#REF!</definedName>
    <definedName name="кур">#REF!</definedName>
    <definedName name="Курс">#REF!</definedName>
    <definedName name="КурсУЕ">#REF!</definedName>
    <definedName name="л">#N/A</definedName>
    <definedName name="лара">#N/A</definedName>
    <definedName name="лдршд">#N/A</definedName>
    <definedName name="ЛИГ_АЛ_М">[26]Калькуляции!#REF!</definedName>
    <definedName name="лист">#N/A</definedName>
    <definedName name="ллл">#REF!</definedName>
    <definedName name="люодж">#N/A</definedName>
    <definedName name="м">#N/A</definedName>
    <definedName name="М1">[46]ПРОГНОЗ_1!#REF!</definedName>
    <definedName name="М3.0">#N/A</definedName>
    <definedName name="май">#REF!</definedName>
    <definedName name="МАЙ_РУБ">#REF!</definedName>
    <definedName name="МАЙ_ТОН">#REF!</definedName>
    <definedName name="Май_ув">'[10]Перечень корректировок'!#REF!</definedName>
    <definedName name="Май_ум">'[10]Перечень корректировок'!#REF!</definedName>
    <definedName name="май2">#REF!</definedName>
    <definedName name="мам">#N/A</definedName>
    <definedName name="мама" hidden="1">{#N/A,#N/A,TRUE,"Лист1";#N/A,#N/A,TRUE,"Лист2";#N/A,#N/A,TRUE,"Лист3"}</definedName>
    <definedName name="мар">#REF!</definedName>
    <definedName name="МАР_РУБ">#REF!</definedName>
    <definedName name="МАР_ТОН">#REF!</definedName>
    <definedName name="мар2">#REF!</definedName>
    <definedName name="МАРГ_ЛИГ_ДП">#REF!</definedName>
    <definedName name="МаржП1">#REF!</definedName>
    <definedName name="март">#REF!</definedName>
    <definedName name="Март_ув">'[10]Перечень корректировок'!#REF!</definedName>
    <definedName name="Март_ум">'[10]Перечень корректировок'!#REF!</definedName>
    <definedName name="Маршрут">[34]Вспомогательный!$J$4:$J$5</definedName>
    <definedName name="мд">#REF!</definedName>
    <definedName name="МЕД">#REF!</definedName>
    <definedName name="МЕД_">#REF!</definedName>
    <definedName name="МЕЛ_СУМ">#REF!</definedName>
    <definedName name="Месяца">[30]Списки!$B$128:$B$139</definedName>
    <definedName name="МЕСЯЦЫ">[47]Январь!#REF!</definedName>
    <definedName name="Мет_собс">#REF!</definedName>
    <definedName name="Мет_ЭЛЦ3">#REF!</definedName>
    <definedName name="мехцех_РМП">'[33]цены цехов'!$D$26</definedName>
    <definedName name="МЛИГ_ЭЛ">[26]Калькуляции!#REF!</definedName>
    <definedName name="МнНДС">#REF!</definedName>
    <definedName name="Модель2">#REF!</definedName>
    <definedName name="Мониторинг1">'[48]Гр5(о)'!#REF!</definedName>
    <definedName name="мроьиролб">#N/A</definedName>
    <definedName name="мрьиоб">#N/A</definedName>
    <definedName name="МС6_РУБ">[26]Калькуляции!#REF!</definedName>
    <definedName name="МС9_РУБ">[26]Калькуляции!#REF!</definedName>
    <definedName name="мым">#N/A</definedName>
    <definedName name="н">[49]!н</definedName>
    <definedName name="Н_2ЦЕХ_СКАЛ">#REF!</definedName>
    <definedName name="Н_АЛФ">#REF!</definedName>
    <definedName name="Н_АНБЛ">#REF!</definedName>
    <definedName name="Н_АНБЛ_Т">[26]Калькуляции!#REF!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ИТ">[26]Калькуляции!#REF!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_СЫР_П">[26]Калькуляции!#REF!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ЛОК_СКАЛ">[26]Калькуляции!#REF!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_АК5М2">[26]Калькуляции!#REF!</definedName>
    <definedName name="Н_КР19_СКАЛ">#REF!</definedName>
    <definedName name="Н_КРАК9ПЧ">[26]Калькуляции!#REF!</definedName>
    <definedName name="Н_КРЕМАК12">[26]Калькуляции!#REF!</definedName>
    <definedName name="Н_КРЕМАК9ПЧ">[26]Калькуляции!#REF!</definedName>
    <definedName name="Н_КРКРУПН">[26]Калькуляции!#REF!</definedName>
    <definedName name="Н_КРРЕКВИЗИТЫ">[26]Калькуляции!#REF!</definedName>
    <definedName name="Н_КРСВ">#REF!</definedName>
    <definedName name="Н_КРСЛИТКИ">[26]Калькуляции!#REF!</definedName>
    <definedName name="Н_КРСМ">#REF!</definedName>
    <definedName name="Н_КРФ">[26]Калькуляции!#REF!</definedName>
    <definedName name="Н_КСГИД">#REF!</definedName>
    <definedName name="Н_КСКАУСТ">#REF!</definedName>
    <definedName name="Н_КСПЕНА">#REF!</definedName>
    <definedName name="Н_КСПЕНА_С">[26]Калькуляции!#REF!</definedName>
    <definedName name="Н_КССОДГО">#REF!</definedName>
    <definedName name="Н_КССОДКАЛ">#REF!</definedName>
    <definedName name="Н_ЛИГ_АЛ_МАК5М2">[26]Калькуляции!#REF!</definedName>
    <definedName name="Н_МАГНАК5М2">[26]Калькуляции!#REF!</definedName>
    <definedName name="Н_МАЗ">[26]Калькуляции!#REF!</definedName>
    <definedName name="Н_МАССА">#REF!</definedName>
    <definedName name="Н_МАССА_П">[26]Калькуляции!#REF!</definedName>
    <definedName name="Н_МЕД_АК5М2">[26]Калькуляции!#REF!</definedName>
    <definedName name="Н_ОЛЕ">#REF!</definedName>
    <definedName name="Н_ПЕК">#REF!</definedName>
    <definedName name="Н_ПЕК_П">[26]Калькуляции!#REF!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Л_АК5М2">[26]Калькуляции!#REF!</definedName>
    <definedName name="Н_СОЛАК9ПЧ">[26]Калькуляции!#REF!</definedName>
    <definedName name="Н_СОЛМЕЛКИЕ">[26]Калькуляции!#REF!</definedName>
    <definedName name="Н_СОЛСЛ">[26]Калькуляции!#REF!</definedName>
    <definedName name="Н_СОСМАС">#REF!</definedName>
    <definedName name="Н_Т_КРСВ">#REF!</definedName>
    <definedName name="Н_Т_КРСВ3">#REF!</definedName>
    <definedName name="Н_ТИТ_АК9ПЧ">[26]Калькуляции!#REF!</definedName>
    <definedName name="Н_ТИТАН">#REF!</definedName>
    <definedName name="Н_ТОЛЬКОБЛОКИ">[26]Калькуляции!#REF!</definedName>
    <definedName name="Н_ФК">#REF!</definedName>
    <definedName name="Н_ФТК">#REF!</definedName>
    <definedName name="Н_Х_ДИЭТ">[26]Калькуляции!#REF!</definedName>
    <definedName name="Н_Х_ПЕК">[26]Калькуляции!#REF!</definedName>
    <definedName name="Н_Х_ТЕРМ">[26]Калькуляции!#REF!</definedName>
    <definedName name="Н_ХЛНАТ">#REF!</definedName>
    <definedName name="Н_ШАРЫ">#REF!</definedName>
    <definedName name="Н_ЭНАК12">[26]Калькуляции!#REF!</definedName>
    <definedName name="Н_ЭНАК9ПЧ">[26]Калькуляции!#REF!</definedName>
    <definedName name="Н_ЭНКРУПН">#REF!</definedName>
    <definedName name="Н_ЭНМЕЛКИЕ">#REF!</definedName>
    <definedName name="Н_ЭНСЛИТКИ">#REF!</definedName>
    <definedName name="накладные">[28]Амортизация!$H$4:$H$5</definedName>
    <definedName name="Нал1">#REF!</definedName>
    <definedName name="налог">[37]Списки!$B$127:$B$138</definedName>
    <definedName name="налоги1">#N/A</definedName>
    <definedName name="направления">[37]Списки!$B$150:$B$152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л" hidden="1">[44]Кедровский!#REF!</definedName>
    <definedName name="НГТЭ" hidden="1">'[3]на 1 тут'!#REF!</definedName>
    <definedName name="ндршд">#N/A</definedName>
    <definedName name="НДС">#REF!</definedName>
    <definedName name="ндс1">#REF!</definedName>
    <definedName name="нет">#N/A</definedName>
    <definedName name="НЗП_АВЧ">#REF!</definedName>
    <definedName name="НЗП_АТЧ">#REF!</definedName>
    <definedName name="НЗП_АТЧВАВЧ">#REF!</definedName>
    <definedName name="нлпенл">#N/A</definedName>
    <definedName name="нм">#REF!</definedName>
    <definedName name="нн">#N/A</definedName>
    <definedName name="НН_АВЧСЫР">[26]Калькуляции!#REF!</definedName>
    <definedName name="НН_АВЧТОВ">#REF!</definedName>
    <definedName name="нов">#N/A</definedName>
    <definedName name="новые_ОФ_2003">[24]рабочий!$F$305:$W$327</definedName>
    <definedName name="новые_ОФ_2004">[24]рабочий!$F$335:$W$357</definedName>
    <definedName name="новые_ОФ_а_всего">[24]рабочий!$F$767:$V$789</definedName>
    <definedName name="новые_ОФ_всего">[24]рабочий!$F$1331:$V$1353</definedName>
    <definedName name="новые_ОФ_п_всего">[24]рабочий!$F$1293:$V$1315</definedName>
    <definedName name="нол">#N/A</definedName>
    <definedName name="норм_1">[50]Отопление!$D$14:$D$28</definedName>
    <definedName name="норм_1_част">[50]Отопление!$I$14:$I$28</definedName>
    <definedName name="норм_2">[50]Отопление!$E$14:$E$28</definedName>
    <definedName name="норм_3">[50]Отопление!$F$14:$F$28</definedName>
    <definedName name="норм_3_част">[50]Отопление!$J$14:$J$28</definedName>
    <definedName name="норм_4">[50]Отопление!$G$14:$G$28</definedName>
    <definedName name="ноя">#REF!</definedName>
    <definedName name="НОЯ_РУБ">[26]Калькуляции!#REF!</definedName>
    <definedName name="ноя2">#REF!</definedName>
    <definedName name="ноябрь">#REF!</definedName>
    <definedName name="Ноябрь_ув">'[10]Перечень корректировок'!#REF!</definedName>
    <definedName name="Ноябрь_ум">'[10]Перечень корректировок'!#REF!</definedName>
    <definedName name="нрлргш">#N/A</definedName>
    <definedName name="НТ_АВЧСЫР">#REF!</definedName>
    <definedName name="НТ_АК5М2">[26]Калькуляции!#REF!</definedName>
    <definedName name="НТ_АЛЖ">[26]Калькуляции!#REF!</definedName>
    <definedName name="НТ_ДАВАЛ">#REF!</definedName>
    <definedName name="НТ_КАТАНКА">[26]Калькуляции!#REF!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Т1_З">#REF!</definedName>
    <definedName name="НТ2_З">#REF!</definedName>
    <definedName name="НТЭ" hidden="1">[51]Кедровский!#REF!</definedName>
    <definedName name="НУР">[52]Справочник!$B$5</definedName>
    <definedName name="о" hidden="1">'[53]0'!$D$100:$M$100,'[53]0'!$D$102:$M$103,'[53]0'!$D$107,'[53]0'!$I$107,'[53]0'!$D$130:$M$131,'[53]0'!$D$134:$M$135,'[53]0'!$A$136:$IV$239,'[53]0'!$V$1:$AZ$65536,'[53]0'!$D$20:$M$20,P1_T0_Protect</definedName>
    <definedName name="об_эксп">#REF!</definedName>
    <definedName name="_xlnm.Print_Area" localSheetId="0">стр.1_5!$A$1:$N$371</definedName>
    <definedName name="_xlnm.Print_Area">#N/A</definedName>
    <definedName name="Оборудование">[34]Вспомогательный!$H$4:$H$5</definedName>
    <definedName name="ОбПр1">#REF!</definedName>
    <definedName name="ОБЩ">#REF!</definedName>
    <definedName name="ОБЩ_ВН">[26]Калькуляции!#REF!</definedName>
    <definedName name="ОБЩ_Т">#REF!</definedName>
    <definedName name="ОБЩ_ТОЛ">[26]Калькуляции!#REF!</definedName>
    <definedName name="ОБЩЕ_В">[26]Калькуляции!#REF!</definedName>
    <definedName name="ОБЩЕ_Т">[26]Калькуляции!#REF!</definedName>
    <definedName name="ОБЩЕ_Т_П">[26]Калькуляции!#REF!</definedName>
    <definedName name="ОБЩЕ_Э">[26]Калькуляции!#REF!</definedName>
    <definedName name="Общества" hidden="1">[37]Списки!$B$3:$B$26</definedName>
    <definedName name="Общество">[41]Списки!$B$48:$B$49</definedName>
    <definedName name="ОБЩИТ">#REF!</definedName>
    <definedName name="объем">'[54]1'!$B$75:$B$104</definedName>
    <definedName name="объёмы">#REF!</definedName>
    <definedName name="ова">[0]!ова</definedName>
    <definedName name="оилрмосо">#N/A</definedName>
    <definedName name="окраска_05">[24]окраска!$C$7:$Z$30</definedName>
    <definedName name="окраска_06">[24]окраска!$C$35:$Z$58</definedName>
    <definedName name="окраска_07">[24]окраска!$C$63:$Z$86</definedName>
    <definedName name="окраска_08">[24]окраска!$C$91:$Z$114</definedName>
    <definedName name="окраска_09">[24]окраска!$C$119:$Z$142</definedName>
    <definedName name="окраска_10">[24]окраска!$C$147:$Z$170</definedName>
    <definedName name="окраска_11">[24]окраска!$C$175:$Z$198</definedName>
    <definedName name="окраска_12">[24]окраска!$C$203:$Z$226</definedName>
    <definedName name="окраска_13">[24]окраска!$C$231:$Z$254</definedName>
    <definedName name="окраска_14">[24]окраска!$C$259:$Z$282</definedName>
    <definedName name="окраска_15">[24]окраска!$C$287:$Z$310</definedName>
    <definedName name="окт">#REF!</definedName>
    <definedName name="ОКТ_ТОН">[26]Калькуляции!#REF!</definedName>
    <definedName name="окт2">#REF!</definedName>
    <definedName name="ОКТ25">[55]График!#REF!</definedName>
    <definedName name="октябрь">#REF!</definedName>
    <definedName name="Октябрь_ув">'[10]Перечень корректировок'!#REF!</definedName>
    <definedName name="Октябрь_ум">'[10]Перечень корректировок'!#REF!</definedName>
    <definedName name="ол">#N/A</definedName>
    <definedName name="олб">#N/A</definedName>
    <definedName name="олдолж">#N/A</definedName>
    <definedName name="ОЛЕ">#REF!</definedName>
    <definedName name="оллл">#N/A</definedName>
    <definedName name="олол">#N/A</definedName>
    <definedName name="олс">#N/A</definedName>
    <definedName name="он">#REF!</definedName>
    <definedName name="она">[41]Списки!$B$42:$B$43</definedName>
    <definedName name="оо">#REF!</definedName>
    <definedName name="оолл">#N/A</definedName>
    <definedName name="ооо">#N/A</definedName>
    <definedName name="Операция">#REF!</definedName>
    <definedName name="ОС">#REF!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ДП">[26]Калькуляции!#REF!</definedName>
    <definedName name="ОС_ГЛ_Т">#REF!</definedName>
    <definedName name="ОС_ГЛ_Ш">#REF!</definedName>
    <definedName name="ОС_ГР">#REF!</definedName>
    <definedName name="ОС_ДИЭТ">[26]Калькуляции!#REF!</definedName>
    <definedName name="ОС_ИЗВ_М">#REF!</definedName>
    <definedName name="ОС_К_СЫР">#REF!</definedName>
    <definedName name="ОС_КБОР">[26]Калькуляции!#REF!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ЛИГ_АЛ_М">[26]Калькуляции!#REF!</definedName>
    <definedName name="ОС_МАГНИЙ">[26]Калькуляции!#REF!</definedName>
    <definedName name="ОС_МЕД">#REF!</definedName>
    <definedName name="ОС_ОЛЕ">#REF!</definedName>
    <definedName name="ОС_П_УГ">#REF!</definedName>
    <definedName name="ОС_П_УГ_С">[26]Калькуляции!#REF!</definedName>
    <definedName name="ОС_П_ЦЕМ">#REF!</definedName>
    <definedName name="ОС_ПЕК">#REF!</definedName>
    <definedName name="ОС_ПОГЛ">[26]Калькуляции!#REF!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ЕРМ">[26]Калькуляции!#REF!</definedName>
    <definedName name="ОС_ТИ">#REF!</definedName>
    <definedName name="ОС_УК_напряж">#REF!</definedName>
    <definedName name="ОС_ФЛ_К">#REF!</definedName>
    <definedName name="ОС_ФТ_К">#REF!</definedName>
    <definedName name="ОС_ХЛ_Н">#REF!</definedName>
    <definedName name="ОстАква2">[27]Дебиторка!$J$28</definedName>
    <definedName name="отопление_ВАЦ">'[33]цены цехов'!$D$20</definedName>
    <definedName name="отопление_ЛАЦ">'[33]цены цехов'!$D$21</definedName>
    <definedName name="ОФ_а_с_пц">[24]рабочий!$CI$121:$CY$143</definedName>
    <definedName name="оф_н_а_2003_пц">'[24]Текущие цены'!#REF!</definedName>
    <definedName name="оф_н_а_2004">'[24]Текущие цены'!#REF!</definedName>
    <definedName name="очистка_стоков">'[33]цены цехов'!$D$7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УГ">#REF!</definedName>
    <definedName name="п_фев">#REF!</definedName>
    <definedName name="П_ЦЕМ">#REF!</definedName>
    <definedName name="п_янв">#REF!</definedName>
    <definedName name="П1">#REF!</definedName>
    <definedName name="П2">#REF!</definedName>
    <definedName name="П3.2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Г1_РУБ">[26]Калькуляции!#REF!</definedName>
    <definedName name="ПГ2_РУБ">[26]Калькуляции!#REF!</definedName>
    <definedName name="пглдошд">#N/A</definedName>
    <definedName name="ПЕК">#REF!</definedName>
    <definedName name="Пепси2">[27]Дебиторка!$J$33</definedName>
    <definedName name="первый">#REF!</definedName>
    <definedName name="ПерЗ1">#REF!</definedName>
    <definedName name="период">[56]Списки!$B$132:$B$143</definedName>
    <definedName name="период_бюджет">[57]Списки!$B$2:$B$17</definedName>
    <definedName name="период_отчет">[35]Списки!$B$96:$B$114</definedName>
    <definedName name="ПериодБддс">#REF!</definedName>
    <definedName name="Печать">#REF!</definedName>
    <definedName name="пз">#N/A</definedName>
    <definedName name="Пивовар2">[27]Дебиторка!$J$46</definedName>
    <definedName name="пл_1">[50]Отопление!$D$2</definedName>
    <definedName name="пл_1_част">[50]Отопление!$D$8</definedName>
    <definedName name="пл_2">[50]Отопление!$D$3</definedName>
    <definedName name="пл_3">[50]Отопление!$D$4</definedName>
    <definedName name="пл_3_част">[50]Отопление!$D$9</definedName>
    <definedName name="пл_4">[50]Отопление!$D$5</definedName>
    <definedName name="ПЛ1_ТОН">[26]Калькуляции!#REF!</definedName>
    <definedName name="план">#REF!</definedName>
    <definedName name="план1">#REF!</definedName>
    <definedName name="план56">#N/A</definedName>
    <definedName name="плрдж">#N/A</definedName>
    <definedName name="ПМС">#N/A</definedName>
    <definedName name="ПМС1">#N/A</definedName>
    <definedName name="пнлпг">#N/A</definedName>
    <definedName name="пнлргл">#N/A</definedName>
    <definedName name="пнлрглршд">#N/A</definedName>
    <definedName name="пнрлпргргл">#N/A</definedName>
    <definedName name="пншлнргд">#N/A</definedName>
    <definedName name="ПОГЛ">[26]Калькуляции!#REF!</definedName>
    <definedName name="ПОД_К">#REF!</definedName>
    <definedName name="ПОД_КО">#REF!</definedName>
    <definedName name="ПОДОВАЯ">[26]Калькуляции!#REF!</definedName>
    <definedName name="Подоперация">#REF!</definedName>
    <definedName name="ПОКАЗАТЕЛИ_ДОЛГОСР.ПРОГНОЗА">'[5]ИПЦ2002-2004'!#REF!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ОсД1">#REF!</definedName>
    <definedName name="пост">'[58]постоянные затраты'!$F$18</definedName>
    <definedName name="поставка">#N/A</definedName>
    <definedName name="ПостЗ1">#REF!</definedName>
    <definedName name="ПОТР._РЫНОКДП">'[5]1999'!#REF!</definedName>
    <definedName name="Потреб_вып_всего">'[24]Текущие цены'!#REF!</definedName>
    <definedName name="Потреб_вып_оф_н_цпг">'[24]Текущие цены'!#REF!</definedName>
    <definedName name="пп">#N/A</definedName>
    <definedName name="ппп">#REF!</definedName>
    <definedName name="пппп">'[59]2002(v1)'!#REF!</definedName>
    <definedName name="ппппрр">#N/A</definedName>
    <definedName name="пр">#N/A</definedName>
    <definedName name="прглршд">#N/A</definedName>
    <definedName name="прглршлд">#N/A</definedName>
    <definedName name="пргрошдж">#N/A</definedName>
    <definedName name="прибыль3" hidden="1">{#N/A,#N/A,TRUE,"Лист1";#N/A,#N/A,TRUE,"Лист2";#N/A,#N/A,TRUE,"Лист3"}</definedName>
    <definedName name="прием">#N/A</definedName>
    <definedName name="ПРИЗНАКИ_Суммирования">[47]Январь!$B$11:$B$264</definedName>
    <definedName name="Приход_расход">#REF!</definedName>
    <definedName name="Прицеп">[34]Вспомогательный!$B$3:$B$19</definedName>
    <definedName name="прлншлд">#N/A</definedName>
    <definedName name="прлрглрол">#N/A</definedName>
    <definedName name="Прогноз_Вып_пц">[24]рабочий!$Y$240:$AP$262</definedName>
    <definedName name="Прогноз_вып_цпг">'[24]Текущие цены'!#REF!</definedName>
    <definedName name="Прогноз97">[60]ПРОГНОЗ_1!#REF!</definedName>
    <definedName name="Продэкспо2">[27]Дебиторка!$J$34</definedName>
    <definedName name="Проект">#REF!</definedName>
    <definedName name="Процент">[42]Макро!$B$2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цент1">'[61]1.2.1'!#REF!</definedName>
    <definedName name="процент2">'[61]1.2.1'!#REF!</definedName>
    <definedName name="процент3">'[61]1.2.1'!#REF!</definedName>
    <definedName name="процент4">'[61]1.2.1'!#REF!</definedName>
    <definedName name="Проч">#REF!</definedName>
    <definedName name="Проч1">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очДох1">#REF!</definedName>
    <definedName name="прош_год">#REF!</definedName>
    <definedName name="ПУСК_АВЧ">#REF!</definedName>
    <definedName name="ПУСК_АВЧ_ЛОК">[26]Калькуляции!#REF!</definedName>
    <definedName name="ПУСК_ОБАН">#REF!</definedName>
    <definedName name="ПУСК_С8БМ">#REF!</definedName>
    <definedName name="ПУСКОВЫЕ">#REF!</definedName>
    <definedName name="ПутькКаталогу">#REF!</definedName>
    <definedName name="ПУШ">#REF!</definedName>
    <definedName name="р">#N/A</definedName>
    <definedName name="ра">#N/A</definedName>
    <definedName name="Радуга2">[27]Дебиторка!$J$36</definedName>
    <definedName name="расчет">#N/A</definedName>
    <definedName name="расшифровка">#REF!</definedName>
    <definedName name="рглдошж">#N/A</definedName>
    <definedName name="рглнгщд">#N/A</definedName>
    <definedName name="Рез_ГенДир">'[10]Перечень корректировок'!#REF!</definedName>
    <definedName name="Рез_КЗ">'[10]Перечень корректировок'!#REF!</definedName>
    <definedName name="Ремаркет2">[27]Дебиторка!$J$37</definedName>
    <definedName name="ремонты2">#N/A</definedName>
    <definedName name="рис1" hidden="1">{#N/A,#N/A,TRUE,"Лист1";#N/A,#N/A,TRUE,"Лист2";#N/A,#N/A,TRUE,"Лист3"}</definedName>
    <definedName name="ркуекено">#N/A</definedName>
    <definedName name="рл">#N/A</definedName>
    <definedName name="рол">#N/A</definedName>
    <definedName name="ролл" hidden="1">{#N/A,#N/A,TRUE,"Лист1";#N/A,#N/A,TRUE,"Лист2";#N/A,#N/A,TRUE,"Лист3"}</definedName>
    <definedName name="ророщ">#N/A</definedName>
    <definedName name="рпол">#N/A</definedName>
    <definedName name="рр">#N/A</definedName>
    <definedName name="ррр">#N/A</definedName>
    <definedName name="с">#N/A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1">#N/A</definedName>
    <definedName name="с2">#REF!</definedName>
    <definedName name="сброс_в_канал.">'[33]цены цехов'!$D$6</definedName>
    <definedName name="себестоимость2">#N/A</definedName>
    <definedName name="сен">#REF!</definedName>
    <definedName name="СЕН_РУБ">[26]Калькуляции!#REF!</definedName>
    <definedName name="сен2">#REF!</definedName>
    <definedName name="сентябрь">#REF!</definedName>
    <definedName name="Сентябрь_ув">'[10]Перечень корректировок'!#REF!</definedName>
    <definedName name="Сентябрь_ум">'[10]Перечень корректировок'!#REF!</definedName>
    <definedName name="СЕР_К">#REF!</definedName>
    <definedName name="СЕТ_З">#REF!</definedName>
    <definedName name="Сж.воздух_Экспл.">'[33]цены цехов'!$D$41</definedName>
    <definedName name="сию" hidden="1">'[3]на 1 тут'!#REF!</definedName>
    <definedName name="ск">#N/A</definedName>
    <definedName name="СК_АН">#REF!</definedName>
    <definedName name="сми">#N/A</definedName>
    <definedName name="СО_ФЗ">#REF!</definedName>
    <definedName name="СО_ШЗ">#REF!</definedName>
    <definedName name="сомп">#N/A</definedName>
    <definedName name="сомпас">#N/A</definedName>
    <definedName name="СОЦСТРАХ">#REF!</definedName>
    <definedName name="Список">[32]Лист1!$B$38:$B$42</definedName>
    <definedName name="списочек">#REF!</definedName>
    <definedName name="СПЛАВ6063">#REF!</definedName>
    <definedName name="СПЛАВ6063_КРАМЗ">#REF!</definedName>
    <definedName name="способ_расчета">[28]Амортизация!$H$2:$H$3</definedName>
    <definedName name="СрЧ1пер">#REF!</definedName>
    <definedName name="сс">#N/A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МАССА_ПК">[26]Калькуляции!$A$178:$IV$178</definedName>
    <definedName name="СС_МАССАСРЕДН">[26]Калькуляции!#REF!</definedName>
    <definedName name="СС_СЫР">#REF!</definedName>
    <definedName name="СС_СЫРВН">#REF!</definedName>
    <definedName name="СС_СЫРТОЛ">#REF!</definedName>
    <definedName name="СС_СЫРТОЛ_П">[26]Калькуляции!$A$63:$IV$63</definedName>
    <definedName name="ССП1">#REF!</definedName>
    <definedName name="ссс">#N/A</definedName>
    <definedName name="сссс">#N/A</definedName>
    <definedName name="ссф">#N/A</definedName>
    <definedName name="ссы">#N/A</definedName>
    <definedName name="Старкон2">[27]Дебиторка!$J$45</definedName>
    <definedName name="Статус">[41]Списки!$B$45:$B$46</definedName>
    <definedName name="статьи">#REF!</definedName>
    <definedName name="статьи_план">#REF!</definedName>
    <definedName name="статьи_факт">#REF!</definedName>
    <definedName name="Статья">#REF!</definedName>
    <definedName name="СтатьяБддсКодВ1С">#REF!</definedName>
    <definedName name="СтатьяБддсЭтоГруппа">#REF!</definedName>
    <definedName name="сто">#REF!</definedName>
    <definedName name="сто_проц_ф">#REF!</definedName>
    <definedName name="сто_процентов">#REF!</definedName>
    <definedName name="стоимость">[38]Лист3!$A$1:$D$8</definedName>
    <definedName name="СтрокаИмя">[47]Январь!$D$8:$D$264</definedName>
    <definedName name="СтрокаСумма">[47]Январь!$B$8:$B$264</definedName>
    <definedName name="СуммаБддс">#REF!</definedName>
    <definedName name="СчОпл">#REF!</definedName>
    <definedName name="СчОпл1">#REF!</definedName>
    <definedName name="СЫР">#REF!</definedName>
    <definedName name="СЫР_ВН">#REF!</definedName>
    <definedName name="СЫР_ТОЛ">#REF!</definedName>
    <definedName name="СЫР_ТОЛ_К">[26]Калькуляции!#REF!</definedName>
    <definedName name="СЫР_ТОЛ_ПК">[26]Калькуляции!#REF!</definedName>
    <definedName name="СЫРА">#REF!</definedName>
    <definedName name="СЫРЬЁ">#REF!</definedName>
    <definedName name="т">#N/A</definedName>
    <definedName name="т1">'[61]2.2.4'!$F$36</definedName>
    <definedName name="т2">'[61]2.2.4'!$F$37</definedName>
    <definedName name="Таблица_СтатьиБДДС">[62]Параметры!$AJ$5:$AM$321</definedName>
    <definedName name="Таблица_СтатьиБДР">[62]Параметры!$AT$5:$AW$499</definedName>
    <definedName name="Тариф_мощность">[52]Справочник!$B$3</definedName>
    <definedName name="Тариф_э_э">[52]Справочник!$B$2</definedName>
    <definedName name="Тариф_э_э_и_мощность">[52]Справочник!$B$4</definedName>
    <definedName name="ТБ">#REF!</definedName>
    <definedName name="ТВ_ЭЛЦ3">#REF!</definedName>
    <definedName name="ТВЁРДЫЙ">#REF!</definedName>
    <definedName name="текмес">#REF!</definedName>
    <definedName name="текмес2">#REF!</definedName>
    <definedName name="тепло">#N/A</definedName>
    <definedName name="тепло_проц_ф">#REF!</definedName>
    <definedName name="тепло_процент">#REF!</definedName>
    <definedName name="ТЕРМ">[26]Калькуляции!#REF!</definedName>
    <definedName name="ТЗР">#REF!</definedName>
    <definedName name="ТИ">#REF!</definedName>
    <definedName name="Тип_бизнеса">[30]Списки!$B$80:$B$94</definedName>
    <definedName name="Тип_плана">[30]Списки!$B$125:$B$126</definedName>
    <definedName name="ТипОперацииБддсВКолонке">#REF!</definedName>
    <definedName name="ТипОперацииБддсВСтроке">#REF!</definedName>
    <definedName name="тобтлю">#N/A</definedName>
    <definedName name="Товарная_продукция_2">[63]июнь9!#REF!</definedName>
    <definedName name="ТОВАРНЫЙ">#REF!</definedName>
    <definedName name="ТовОб1">#REF!</definedName>
    <definedName name="ТовРеал1">#REF!</definedName>
    <definedName name="ТОЛ">#REF!</definedName>
    <definedName name="ТОЛК_СЛТ">[26]Калькуляции!#REF!</definedName>
    <definedName name="ТОЛК_ТОБ">[26]Калькуляции!#REF!</definedName>
    <definedName name="ТОЛЛИНГ_СЫРЕЦ">#REF!</definedName>
    <definedName name="тоо">#N/A</definedName>
    <definedName name="тоюбтлб">#N/A</definedName>
    <definedName name="тп" hidden="1">{#N/A,#N/A,TRUE,"Лист1";#N/A,#N/A,TRUE,"Лист2";#N/A,#N/A,TRUE,"Лист3"}</definedName>
    <definedName name="ТР">#REF!</definedName>
    <definedName name="третий">#REF!</definedName>
    <definedName name="тт">#REF!</definedName>
    <definedName name="ттт">#REF!</definedName>
    <definedName name="ттттт">#N/A</definedName>
    <definedName name="ть">#N/A</definedName>
    <definedName name="у">#N/A</definedName>
    <definedName name="у1">#N/A</definedName>
    <definedName name="УЗ_22_1кв">#REF!</definedName>
    <definedName name="УЗ_22_2кв">#REF!</definedName>
    <definedName name="УЗ_22_3кв">#REF!</definedName>
    <definedName name="УЗ_22_4кв">#REF!</definedName>
    <definedName name="УЗ_22_год">#REF!</definedName>
    <definedName name="УЗ_26_1кв">#REF!</definedName>
    <definedName name="УЗ_26_2кв">#REF!</definedName>
    <definedName name="УЗ_26_3кв">#REF!</definedName>
    <definedName name="УЗ_26_4кв">#REF!</definedName>
    <definedName name="УЗ_26_год">#REF!</definedName>
    <definedName name="УИ_39_1кв">#REF!</definedName>
    <definedName name="УИ_39_2кв">#REF!</definedName>
    <definedName name="УИ_39_3кв">#REF!</definedName>
    <definedName name="УИ_39_4кв">#REF!</definedName>
    <definedName name="УИ_39_год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н">#N/A</definedName>
    <definedName name="УП">#N/A</definedName>
    <definedName name="Условия_эксплуатации">[34]Вспомогательный!$B$43:$B$53</definedName>
    <definedName name="УСЛУГИ_6063">[26]Калькуляции!#REF!</definedName>
    <definedName name="уу">#N/A</definedName>
    <definedName name="ууу">#N/A</definedName>
    <definedName name="уууу">#N/A</definedName>
    <definedName name="ууууу">#N/A</definedName>
    <definedName name="УФ">#N/A</definedName>
    <definedName name="уфэ">#N/A</definedName>
    <definedName name="ф" hidden="1">{"konoplin - Личное представление",#N/A,TRUE,"ФинПлан_1кв";"konoplin - Личное представление",#N/A,TRUE,"ФинПлан_2кв"}</definedName>
    <definedName name="факт">#REF!</definedName>
    <definedName name="факт1">#REF!</definedName>
    <definedName name="фев">#REF!</definedName>
    <definedName name="ФЕВ_РУБ">#REF!</definedName>
    <definedName name="ФЕВ_ТОН">#REF!</definedName>
    <definedName name="фев2">#REF!</definedName>
    <definedName name="февраль">#REF!</definedName>
    <definedName name="Февраль_ув">'[10]Перечень корректировок'!#REF!</definedName>
    <definedName name="Февраль_ум">'[10]Перечень корректировок'!#REF!</definedName>
    <definedName name="Филиалы">[30]Списки!$B$3:$B$67</definedName>
    <definedName name="ФЛ_К">#REF!</definedName>
    <definedName name="фо_а_н_пц">[24]рабочий!$AR$240:$BI$263</definedName>
    <definedName name="фо_а_с_пц">[24]рабочий!$AS$202:$BI$224</definedName>
    <definedName name="фо_н_03">[24]рабочий!$X$305:$X$327</definedName>
    <definedName name="фо_н_04">[24]рабочий!$X$335:$X$357</definedName>
    <definedName name="форм">#REF!</definedName>
    <definedName name="Формат_ширина">#N/A</definedName>
    <definedName name="формулы">#REF!</definedName>
    <definedName name="ФТ_К">#REF!</definedName>
    <definedName name="фф">'[64]Гр5(о)'!#REF!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в">#N/A</definedName>
    <definedName name="фывфывфыв">#N/A</definedName>
    <definedName name="х">#N/A</definedName>
    <definedName name="ХЛ_Н">#REF!</definedName>
    <definedName name="ц">#N/A</definedName>
    <definedName name="ц1">#N/A</definedName>
    <definedName name="цена">'[37]1'!$B$81:$B$105</definedName>
    <definedName name="ЦЕННЗП_АВЧ">#REF!</definedName>
    <definedName name="ЦЕННЗП_АТЧ">#REF!</definedName>
    <definedName name="ЦЕХ_К">[26]Калькуляции!#REF!</definedName>
    <definedName name="ЦЕХОВЫЕ">#REF!</definedName>
    <definedName name="ЦЕХР">#REF!</definedName>
    <definedName name="ЦЕХРИТ">#REF!</definedName>
    <definedName name="ЦЕХС">#REF!</definedName>
    <definedName name="ЦЛК">'[33]цены цехов'!$D$56</definedName>
    <definedName name="ЦС_В">[26]Калькуляции!#REF!</definedName>
    <definedName name="ЦС_Т">[26]Калькуляции!#REF!</definedName>
    <definedName name="ЦС_Т_П">[26]Калькуляции!#REF!</definedName>
    <definedName name="ЦС_Э">[26]Калькуляции!#REF!</definedName>
    <definedName name="цу">#N/A</definedName>
    <definedName name="цуа">#N/A</definedName>
    <definedName name="цукц" hidden="1">[44]Кедровский!#REF!</definedName>
    <definedName name="цуцу" hidden="1">{#N/A,#N/A,TRUE,"Лист1";#N/A,#N/A,TRUE,"Лист2";#N/A,#N/A,TRUE,"Лист3"}</definedName>
    <definedName name="ццц">#N/A</definedName>
    <definedName name="ч">#N/A</definedName>
    <definedName name="четвертый">#REF!</definedName>
    <definedName name="ЧОК">#REF!</definedName>
    <definedName name="ЧП1">#REF!</definedName>
    <definedName name="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ихт_ВАЦ">'[33]цены цехов'!$D$44</definedName>
    <definedName name="Шр">'[13]ФОТ круглосуточный'!Шр</definedName>
    <definedName name="ШТАНГИ">#REF!</definedName>
    <definedName name="шщэшх">#N/A</definedName>
    <definedName name="щ">#N/A</definedName>
    <definedName name="ъ">#REF!</definedName>
    <definedName name="ы">#N/A</definedName>
    <definedName name="ыв">#N/A</definedName>
    <definedName name="ывавап" hidden="1">{#N/A,#N/A,TRUE,"Лист1";#N/A,#N/A,TRUE,"Лист2";#N/A,#N/A,TRUE,"Лист3"}</definedName>
    <definedName name="ывывы" hidden="1">{#N/A,#N/A,TRUE,"Лист1";#N/A,#N/A,TRUE,"Лист2";#N/A,#N/A,TRUE,"Лист3"}</definedName>
    <definedName name="ыуаы" hidden="1">{#N/A,#N/A,TRUE,"Лист1";#N/A,#N/A,TRUE,"Лист2";#N/A,#N/A,TRUE,"Лист3"}</definedName>
    <definedName name="ыы">#N/A</definedName>
    <definedName name="ыыыы">#N/A</definedName>
    <definedName name="ыыыыы">#N/A</definedName>
    <definedName name="ыыыыыы">#N/A</definedName>
    <definedName name="ыыыыыыыыыыыыыыы">#N/A</definedName>
    <definedName name="ь">#N/A</definedName>
    <definedName name="ьь">#REF!</definedName>
    <definedName name="ььь">#REF!</definedName>
    <definedName name="ььььь">#N/A</definedName>
    <definedName name="э">#REF!</definedName>
    <definedName name="электро_проц_ф">#REF!</definedName>
    <definedName name="электро_процент">#REF!</definedName>
    <definedName name="ЭН">#REF!</definedName>
    <definedName name="Энергообъект">[52]Справочник!$B$6</definedName>
    <definedName name="ЭР1">#REF!</definedName>
    <definedName name="Эталон2">[27]Дебиторка!$J$48</definedName>
    <definedName name="ЭЭ">#REF!</definedName>
    <definedName name="ЭЭ_">#REF!</definedName>
    <definedName name="ЭЭ_ЗФА">#REF!</definedName>
    <definedName name="ЭЭ_Т">#REF!</definedName>
    <definedName name="ЭЭ_ТОЛ">[26]Калькуляции!#REF!</definedName>
    <definedName name="эээээээээээээээээээээ">#N/A</definedName>
    <definedName name="ю">#N/A</definedName>
    <definedName name="Юлин">[12]!Юлин</definedName>
    <definedName name="юююю">#REF!</definedName>
    <definedName name="я">#N/A</definedName>
    <definedName name="янв">#REF!</definedName>
    <definedName name="ЯНВ_РУБ">#REF!</definedName>
    <definedName name="ЯНВ_ТОН">#REF!</definedName>
    <definedName name="янв2">#REF!</definedName>
    <definedName name="Январь_ув">'[10]Перечень корректировок'!#REF!</definedName>
    <definedName name="Январь_ум">'[10]Перечень корректировок'!#REF!</definedName>
    <definedName name="Ярпиво2">[27]Дебиторка!$J$49</definedName>
    <definedName name="яя">#N/A</definedName>
    <definedName name="яяя">#N/A</definedName>
    <definedName name="яЯяяя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4" i="1" l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K349" i="1"/>
  <c r="M348" i="1"/>
  <c r="L348" i="1"/>
  <c r="M347" i="1"/>
  <c r="L347" i="1"/>
  <c r="M346" i="1"/>
  <c r="L346" i="1"/>
  <c r="M345" i="1"/>
  <c r="L345" i="1"/>
  <c r="M344" i="1"/>
  <c r="K344" i="1"/>
  <c r="L344" i="1" s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K328" i="1"/>
  <c r="M327" i="1"/>
  <c r="M326" i="1"/>
  <c r="L326" i="1"/>
  <c r="M325" i="1"/>
  <c r="L325" i="1"/>
  <c r="M324" i="1"/>
  <c r="L324" i="1"/>
  <c r="M323" i="1"/>
  <c r="K323" i="1"/>
  <c r="M322" i="1"/>
  <c r="L322" i="1"/>
  <c r="M321" i="1"/>
  <c r="L321" i="1"/>
  <c r="M320" i="1"/>
  <c r="L320" i="1"/>
  <c r="M319" i="1"/>
  <c r="K319" i="1"/>
  <c r="L319" i="1" s="1"/>
  <c r="M318" i="1"/>
  <c r="L318" i="1"/>
  <c r="M317" i="1"/>
  <c r="L317" i="1"/>
  <c r="M316" i="1"/>
  <c r="L316" i="1"/>
  <c r="M315" i="1"/>
  <c r="L315" i="1"/>
  <c r="M314" i="1"/>
  <c r="K314" i="1"/>
  <c r="M313" i="1"/>
  <c r="M312" i="1"/>
  <c r="M311" i="1"/>
  <c r="L311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K304" i="1"/>
  <c r="M303" i="1"/>
  <c r="L303" i="1"/>
  <c r="M302" i="1"/>
  <c r="L302" i="1"/>
  <c r="M301" i="1"/>
  <c r="L301" i="1"/>
  <c r="M300" i="1"/>
  <c r="L300" i="1"/>
  <c r="M299" i="1"/>
  <c r="L299" i="1"/>
  <c r="M298" i="1"/>
  <c r="L298" i="1"/>
  <c r="M297" i="1"/>
  <c r="K297" i="1"/>
  <c r="L297" i="1" s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K290" i="1"/>
  <c r="L290" i="1" s="1"/>
  <c r="M289" i="1"/>
  <c r="M288" i="1"/>
  <c r="M287" i="1"/>
  <c r="M286" i="1"/>
  <c r="L286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M273" i="1"/>
  <c r="L273" i="1"/>
  <c r="M272" i="1"/>
  <c r="L272" i="1"/>
  <c r="M271" i="1"/>
  <c r="L271" i="1"/>
  <c r="M269" i="1"/>
  <c r="L269" i="1"/>
  <c r="M268" i="1"/>
  <c r="L268" i="1"/>
  <c r="M267" i="1"/>
  <c r="L267" i="1"/>
  <c r="M266" i="1"/>
  <c r="L266" i="1"/>
  <c r="M264" i="1"/>
  <c r="M263" i="1"/>
  <c r="L263" i="1"/>
  <c r="M262" i="1"/>
  <c r="K262" i="1"/>
  <c r="L262" i="1" s="1"/>
  <c r="M261" i="1"/>
  <c r="K261" i="1"/>
  <c r="L261" i="1" s="1"/>
  <c r="M260" i="1"/>
  <c r="M259" i="1"/>
  <c r="M258" i="1"/>
  <c r="L258" i="1"/>
  <c r="M257" i="1"/>
  <c r="L257" i="1"/>
  <c r="M256" i="1"/>
  <c r="L256" i="1"/>
  <c r="M255" i="1"/>
  <c r="K255" i="1"/>
  <c r="L255" i="1" s="1"/>
  <c r="M254" i="1"/>
  <c r="M252" i="1"/>
  <c r="L252" i="1"/>
  <c r="M251" i="1"/>
  <c r="L251" i="1"/>
  <c r="M250" i="1"/>
  <c r="L250" i="1"/>
  <c r="M248" i="1"/>
  <c r="L248" i="1"/>
  <c r="M247" i="1"/>
  <c r="L247" i="1"/>
  <c r="M245" i="1"/>
  <c r="L245" i="1"/>
  <c r="M244" i="1"/>
  <c r="L244" i="1"/>
  <c r="M243" i="1"/>
  <c r="L243" i="1"/>
  <c r="M241" i="1"/>
  <c r="L241" i="1"/>
  <c r="M240" i="1"/>
  <c r="L240" i="1"/>
  <c r="M238" i="1"/>
  <c r="L238" i="1"/>
  <c r="M237" i="1"/>
  <c r="L237" i="1"/>
  <c r="M236" i="1"/>
  <c r="L236" i="1"/>
  <c r="M235" i="1"/>
  <c r="L235" i="1"/>
  <c r="M234" i="1"/>
  <c r="L234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K197" i="1"/>
  <c r="L197" i="1" s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K168" i="1"/>
  <c r="L168" i="1" s="1"/>
  <c r="M167" i="1"/>
  <c r="L167" i="1"/>
  <c r="M166" i="1"/>
  <c r="M165" i="1"/>
  <c r="L165" i="1"/>
  <c r="M164" i="1"/>
  <c r="M163" i="1"/>
  <c r="L163" i="1"/>
  <c r="M162" i="1"/>
  <c r="L162" i="1"/>
  <c r="M161" i="1"/>
  <c r="L161" i="1"/>
  <c r="M160" i="1"/>
  <c r="K160" i="1"/>
  <c r="L160" i="1" s="1"/>
  <c r="M159" i="1"/>
  <c r="L159" i="1"/>
  <c r="M158" i="1"/>
  <c r="L158" i="1"/>
  <c r="M157" i="1"/>
  <c r="M156" i="1"/>
  <c r="M155" i="1"/>
  <c r="L155" i="1"/>
  <c r="M154" i="1"/>
  <c r="L154" i="1"/>
  <c r="M153" i="1"/>
  <c r="L153" i="1"/>
  <c r="M152" i="1"/>
  <c r="L152" i="1"/>
  <c r="M151" i="1"/>
  <c r="M150" i="1"/>
  <c r="L150" i="1"/>
  <c r="M149" i="1"/>
  <c r="L149" i="1"/>
  <c r="M148" i="1"/>
  <c r="L148" i="1"/>
  <c r="M147" i="1"/>
  <c r="L147" i="1"/>
  <c r="M146" i="1"/>
  <c r="L146" i="1"/>
  <c r="M145" i="1"/>
  <c r="M144" i="1"/>
  <c r="L144" i="1"/>
  <c r="M143" i="1"/>
  <c r="M142" i="1"/>
  <c r="L142" i="1"/>
  <c r="M141" i="1"/>
  <c r="L141" i="1"/>
  <c r="M140" i="1"/>
  <c r="L140" i="1"/>
  <c r="M139" i="1"/>
  <c r="L139" i="1"/>
  <c r="M138" i="1"/>
  <c r="L138" i="1"/>
  <c r="M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K122" i="1"/>
  <c r="L122" i="1" s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M121" i="1"/>
  <c r="L121" i="1"/>
  <c r="K151" i="1"/>
  <c r="L151" i="1" s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K143" i="1"/>
  <c r="L143" i="1" s="1"/>
  <c r="M112" i="1"/>
  <c r="L112" i="1"/>
  <c r="M111" i="1"/>
  <c r="L111" i="1"/>
  <c r="M110" i="1"/>
  <c r="L110" i="1"/>
  <c r="M109" i="1"/>
  <c r="L109" i="1"/>
  <c r="M108" i="1"/>
  <c r="L108" i="1"/>
  <c r="M107" i="1"/>
  <c r="M106" i="1"/>
  <c r="K101" i="1"/>
  <c r="L101" i="1" s="1"/>
  <c r="M105" i="1"/>
  <c r="L105" i="1"/>
  <c r="M104" i="1"/>
  <c r="L104" i="1"/>
  <c r="M103" i="1"/>
  <c r="L103" i="1"/>
  <c r="M102" i="1"/>
  <c r="L102" i="1"/>
  <c r="M101" i="1"/>
  <c r="M100" i="1"/>
  <c r="L100" i="1"/>
  <c r="M99" i="1"/>
  <c r="L99" i="1"/>
  <c r="M98" i="1"/>
  <c r="L98" i="1"/>
  <c r="M97" i="1"/>
  <c r="L97" i="1"/>
  <c r="M96" i="1"/>
  <c r="L96" i="1"/>
  <c r="M95" i="1"/>
  <c r="K95" i="1"/>
  <c r="L95" i="1" s="1"/>
  <c r="M94" i="1"/>
  <c r="M93" i="1"/>
  <c r="M92" i="1"/>
  <c r="L92" i="1"/>
  <c r="M91" i="1"/>
  <c r="L91" i="1"/>
  <c r="M90" i="1"/>
  <c r="L90" i="1"/>
  <c r="M89" i="1"/>
  <c r="L89" i="1"/>
  <c r="M88" i="1"/>
  <c r="L88" i="1"/>
  <c r="M87" i="1"/>
  <c r="M86" i="1"/>
  <c r="L86" i="1"/>
  <c r="M85" i="1"/>
  <c r="M84" i="1"/>
  <c r="L84" i="1"/>
  <c r="M83" i="1"/>
  <c r="L83" i="1"/>
  <c r="M82" i="1"/>
  <c r="L82" i="1"/>
  <c r="M81" i="1"/>
  <c r="L81" i="1"/>
  <c r="M80" i="1"/>
  <c r="L80" i="1"/>
  <c r="M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K71" i="1"/>
  <c r="L71" i="1" s="1"/>
  <c r="M70" i="1"/>
  <c r="L70" i="1"/>
  <c r="M69" i="1"/>
  <c r="L69" i="1"/>
  <c r="M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K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K53" i="1"/>
  <c r="K51" i="1" s="1"/>
  <c r="M52" i="1"/>
  <c r="L52" i="1"/>
  <c r="M51" i="1"/>
  <c r="M50" i="1"/>
  <c r="K36" i="1"/>
  <c r="L36" i="1" s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M35" i="1"/>
  <c r="L35" i="1"/>
  <c r="K93" i="1"/>
  <c r="L93" i="1" s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K22" i="1"/>
  <c r="K21" i="1" s="1"/>
  <c r="J22" i="1"/>
  <c r="M22" i="1" s="1"/>
  <c r="L304" i="1" l="1"/>
  <c r="L349" i="1"/>
  <c r="L323" i="1"/>
  <c r="K327" i="1"/>
  <c r="L328" i="1"/>
  <c r="K313" i="1"/>
  <c r="L314" i="1"/>
  <c r="J21" i="1"/>
  <c r="M21" i="1" s="1"/>
  <c r="K254" i="1"/>
  <c r="K79" i="1"/>
  <c r="L51" i="1"/>
  <c r="L50" i="1"/>
  <c r="L53" i="1"/>
  <c r="K87" i="1"/>
  <c r="K94" i="1"/>
  <c r="L130" i="1"/>
  <c r="K157" i="1"/>
  <c r="K264" i="1"/>
  <c r="L22" i="1"/>
  <c r="L106" i="1"/>
  <c r="K145" i="1"/>
  <c r="K260" i="1"/>
  <c r="K289" i="1"/>
  <c r="K85" i="1"/>
  <c r="K68" i="1"/>
  <c r="L156" i="1"/>
  <c r="L68" i="1" l="1"/>
  <c r="L145" i="1"/>
  <c r="L254" i="1"/>
  <c r="L94" i="1"/>
  <c r="L327" i="1"/>
  <c r="L157" i="1"/>
  <c r="L313" i="1"/>
  <c r="K312" i="1"/>
  <c r="L85" i="1"/>
  <c r="L264" i="1"/>
  <c r="L87" i="1"/>
  <c r="L21" i="1"/>
  <c r="L289" i="1"/>
  <c r="K288" i="1"/>
  <c r="L260" i="1"/>
  <c r="K259" i="1"/>
  <c r="K164" i="1"/>
  <c r="L79" i="1"/>
  <c r="K107" i="1"/>
  <c r="L312" i="1" l="1"/>
  <c r="L259" i="1"/>
  <c r="L288" i="1"/>
  <c r="K287" i="1"/>
  <c r="K137" i="1"/>
  <c r="L107" i="1"/>
  <c r="L164" i="1"/>
  <c r="K166" i="1"/>
  <c r="L137" i="1" l="1"/>
  <c r="L166" i="1"/>
  <c r="L287" i="1"/>
</calcChain>
</file>

<file path=xl/sharedStrings.xml><?xml version="1.0" encoding="utf-8"?>
<sst xmlns="http://schemas.openxmlformats.org/spreadsheetml/2006/main" count="1093" uniqueCount="554">
  <si>
    <t>Приложение № 9</t>
  </si>
  <si>
    <t>к приказу Минэнерго России
от 25 апреля 2018 г. № 320</t>
  </si>
  <si>
    <t>Форма 9. Отчет об исполнении финансового плана субъекта электроэнергетики</t>
  </si>
  <si>
    <t>Инвестиционная программа</t>
  </si>
  <si>
    <t>АО "Электромагистраль"</t>
  </si>
  <si>
    <t>полное наименование субъекта электроэнергетики</t>
  </si>
  <si>
    <t xml:space="preserve">Субъект Российской Федерации: </t>
  </si>
  <si>
    <t>Новосибирская область</t>
  </si>
  <si>
    <t xml:space="preserve">Год раскрытия (предоставления) информации: </t>
  </si>
  <si>
    <t xml:space="preserve"> год</t>
  </si>
  <si>
    <t>Плановые значения на заполнены, т.к. инвестиционная программа Общества не утверждена в связи с несоответствием Общества Критериям, утверждённым ПП РФ №977 от 01.12.2009г.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</si>
  <si>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</si>
  <si>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</si>
  <si>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</si>
  <si>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</si>
  <si>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</si>
  <si>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2021</t>
  </si>
  <si>
    <t>Отклонение от плановых значений года 2021</t>
  </si>
  <si>
    <t>Причины 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</si>
  <si>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</si>
  <si>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</si>
  <si>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</si>
  <si>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</si>
  <si>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</si>
  <si>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</si>
  <si>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</si>
  <si>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</si>
  <si>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</si>
  <si>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</si>
  <si>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</si>
  <si>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</si>
  <si>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</si>
  <si>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</si>
  <si>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</si>
  <si>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</si>
  <si>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</si>
  <si>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</si>
  <si>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</si>
  <si>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</si>
  <si>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</si>
  <si>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</si>
  <si>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</si>
  <si>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</si>
  <si>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</si>
  <si>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</si>
  <si>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</si>
  <si>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</si>
  <si>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</si>
  <si>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</si>
  <si>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</si>
  <si>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</si>
  <si>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</si>
  <si>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</si>
  <si>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</si>
  <si>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</si>
  <si>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</si>
  <si>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</si>
  <si>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</si>
  <si>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</si>
  <si>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</si>
  <si>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</si>
  <si>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</si>
  <si>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</si>
  <si>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</si>
  <si>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</si>
  <si>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</si>
  <si>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</si>
  <si>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</si>
  <si>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</si>
  <si>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</si>
  <si>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</si>
  <si>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</si>
  <si>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</si>
  <si>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</si>
  <si>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</si>
  <si>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</si>
  <si>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</si>
  <si>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</si>
  <si>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</si>
  <si>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</si>
  <si>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</si>
  <si>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</si>
  <si>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</si>
  <si>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</si>
  <si>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</si>
  <si>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</si>
  <si>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</si>
  <si>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</si>
  <si>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</si>
  <si>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</si>
  <si>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</si>
  <si>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</si>
  <si>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</si>
  <si>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</si>
  <si>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</si>
  <si>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</si>
  <si>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</si>
  <si>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</si>
  <si>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</si>
  <si>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</si>
  <si>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</si>
  <si>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</si>
  <si>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</si>
  <si>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</si>
  <si>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</si>
  <si>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</si>
  <si>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</si>
  <si>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</si>
  <si>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</si>
  <si>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</si>
  <si>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</si>
  <si>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</si>
  <si>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</si>
  <si>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</si>
  <si>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</si>
  <si>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</si>
  <si>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проверка д.б. = 0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</si>
  <si>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</si>
  <si>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</si>
  <si>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</si>
  <si>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</si>
  <si>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</si>
  <si>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</si>
  <si>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</si>
  <si>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</si>
  <si>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</si>
  <si>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</si>
  <si>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</si>
  <si>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</si>
  <si>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</si>
  <si>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</si>
  <si>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</si>
  <si>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</si>
  <si>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</si>
  <si>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</si>
  <si>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</si>
  <si>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</si>
  <si>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</si>
  <si>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</si>
  <si>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</si>
  <si>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</si>
  <si>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</si>
  <si>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</si>
  <si>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</si>
  <si>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</si>
  <si>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</si>
  <si>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</si>
  <si>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</si>
  <si>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</si>
  <si>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</si>
  <si>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</si>
  <si>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</si>
  <si>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</si>
  <si>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</si>
  <si>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</si>
  <si>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</si>
  <si>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</si>
  <si>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</si>
  <si>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</si>
  <si>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</si>
  <si>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</si>
  <si>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</si>
  <si>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</si>
  <si>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</si>
  <si>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</si>
  <si>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</si>
  <si>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</si>
  <si>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</si>
  <si>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</si>
  <si>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</si>
  <si>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</si>
  <si>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</si>
  <si>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</si>
  <si>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</si>
  <si>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</si>
  <si>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</si>
  <si>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</si>
  <si>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</si>
  <si>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</si>
  <si>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</si>
  <si>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</si>
  <si>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</si>
  <si>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</si>
  <si>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</si>
  <si>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</si>
  <si>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</si>
  <si>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</si>
  <si>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</si>
  <si>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</si>
  <si>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</si>
  <si>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</si>
  <si>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</si>
  <si>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</si>
  <si>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</si>
  <si>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</si>
  <si>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</si>
  <si>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</si>
  <si>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</si>
  <si>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</si>
  <si>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</si>
  <si>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</si>
  <si>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</si>
  <si>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</si>
  <si>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</si>
  <si>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</si>
  <si>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</si>
  <si>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</si>
  <si>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</si>
  <si>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</si>
  <si>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</si>
  <si>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</si>
  <si>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</si>
  <si>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</si>
  <si>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</si>
  <si>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</si>
  <si>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</si>
  <si>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</si>
  <si>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</si>
  <si>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</si>
  <si>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</si>
  <si>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</si>
  <si>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</si>
  <si>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</si>
  <si>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</si>
  <si>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</si>
  <si>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</si>
  <si>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</si>
  <si>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</si>
  <si>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</si>
  <si>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</si>
  <si>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</si>
  <si>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</si>
  <si>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</si>
  <si>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</si>
  <si>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</si>
  <si>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</si>
  <si>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</si>
  <si>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</si>
  <si>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</si>
  <si>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</si>
  <si>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</si>
  <si>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</si>
  <si>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</si>
  <si>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</si>
  <si>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</si>
  <si>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</si>
  <si>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</si>
  <si>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</si>
  <si>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</si>
  <si>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</si>
  <si>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</si>
  <si>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</si>
  <si>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</si>
  <si>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</si>
  <si>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</si>
  <si>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</si>
  <si>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</si>
  <si>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</si>
  <si>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</si>
  <si>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</si>
  <si>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</si>
  <si>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</si>
  <si>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</si>
  <si>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</si>
  <si>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</si>
  <si>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</si>
  <si>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</si>
  <si>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</si>
  <si>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</si>
  <si>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</si>
  <si>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</si>
  <si>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</si>
  <si>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</si>
  <si>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</si>
  <si>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</si>
  <si>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</si>
  <si>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</si>
  <si>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</si>
  <si>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</si>
  <si>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</si>
  <si>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</si>
  <si>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</si>
  <si>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</si>
  <si>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</si>
  <si>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</si>
  <si>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</si>
  <si>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</si>
  <si>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</si>
  <si>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</si>
  <si>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</si>
  <si>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</si>
  <si>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</si>
  <si>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</si>
  <si>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</si>
  <si>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</si>
  <si>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</si>
  <si>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</si>
  <si>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</si>
  <si>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</si>
  <si>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</si>
  <si>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</si>
  <si>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</si>
  <si>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</si>
  <si>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</si>
  <si>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</si>
  <si>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</si>
  <si>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</si>
  <si>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</si>
  <si>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</si>
  <si>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</si>
  <si>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</si>
  <si>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</si>
  <si>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</si>
  <si>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</si>
  <si>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</si>
  <si>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</si>
  <si>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</si>
  <si>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</si>
  <si>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</si>
  <si>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</si>
  <si>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</si>
  <si>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</si>
  <si>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</si>
  <si>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</si>
  <si>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</si>
  <si>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</si>
  <si>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</si>
  <si>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</si>
  <si>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</si>
  <si>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</si>
  <si>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</si>
  <si>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</si>
  <si>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</si>
  <si>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</si>
  <si>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</si>
  <si>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</si>
  <si>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</si>
  <si>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</si>
  <si>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</si>
  <si>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</si>
  <si>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</si>
  <si>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</si>
  <si>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</si>
  <si>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</si>
  <si>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</si>
  <si>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</si>
  <si>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</si>
  <si>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</si>
  <si>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</si>
  <si>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</si>
  <si>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</si>
  <si>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</si>
  <si>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</si>
  <si>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</si>
  <si>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</si>
  <si>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</si>
  <si>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</si>
  <si>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</si>
  <si>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</si>
  <si>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</si>
  <si>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</si>
  <si>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</si>
  <si>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</si>
  <si>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</si>
  <si>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</si>
  <si>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</si>
  <si>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</si>
  <si>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</si>
  <si>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</si>
  <si>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</si>
  <si>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</si>
  <si>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</si>
  <si>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</si>
  <si>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</si>
  <si>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</si>
  <si>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</si>
  <si>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</si>
  <si>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</si>
  <si>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</si>
  <si>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</si>
  <si>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</si>
  <si>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</si>
  <si>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</si>
  <si>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</si>
  <si>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</si>
  <si>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</si>
  <si>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</si>
  <si>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</si>
  <si>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</si>
  <si>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</si>
  <si>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</si>
  <si>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</si>
  <si>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</si>
  <si>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</si>
  <si>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</si>
  <si>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</si>
  <si>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</si>
  <si>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</si>
  <si>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</si>
  <si>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</si>
  <si>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</si>
  <si>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</si>
  <si>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</si>
  <si>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</si>
  <si>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</si>
  <si>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</si>
  <si>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</si>
  <si>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</si>
  <si>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</si>
  <si>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</si>
  <si>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</si>
  <si>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</si>
  <si>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</si>
  <si>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</si>
  <si>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</si>
  <si>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</si>
  <si>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</si>
  <si>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</si>
  <si>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</si>
  <si>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</si>
  <si>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</si>
  <si>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</si>
  <si>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</si>
  <si>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</si>
  <si>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</si>
  <si>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</si>
  <si>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</si>
  <si>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</si>
  <si>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</si>
  <si>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</si>
  <si>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</si>
  <si>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</si>
  <si>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</si>
  <si>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</si>
  <si>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</si>
  <si>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</si>
  <si>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</si>
  <si>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</si>
  <si>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</si>
  <si>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</si>
  <si>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</si>
  <si>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</si>
  <si>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</si>
  <si>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</si>
  <si>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</si>
  <si>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</si>
  <si>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</si>
  <si>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Отчетный год 
2021</t>
  </si>
  <si>
    <t>Отклонения от плановых значений 2021 года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</si>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</sst>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.0"/>
    <numFmt numFmtId="165" formatCode="#,##0.000"/>
    <numFmt numFmtId="166" formatCode="0.0000"/>
    <numFmt numFmtId="167" formatCode="0.00000"/>
    <numFmt numFmtId="168" formatCode="_-* #,##0.000\ _₽_-;\-* #,##0.000\ _₽_-;_-* &quot;-&quot;\ _₽_-;_-@_-"/>
    <numFmt numFmtId="169" formatCode="_-* #,##0\ _₽_-;\-* #,##0\ _₽_-;_-* &quot;-&quot;\ _₽_-;_-@_-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3" fillId="0" borderId="0"/>
  </cellStyleXfs>
  <cellXfs count="184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 indent="1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top"/>
    </xf>
    <xf numFmtId="0" fontId="5" fillId="0" borderId="20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center" vertical="center"/>
    </xf>
    <xf numFmtId="10" fontId="5" fillId="0" borderId="24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left" vertical="center" wrapText="1"/>
    </xf>
    <xf numFmtId="0" fontId="2" fillId="0" borderId="0" xfId="3" applyNumberFormat="1" applyFont="1" applyBorder="1" applyAlignment="1">
      <alignment horizontal="left"/>
    </xf>
    <xf numFmtId="0" fontId="5" fillId="0" borderId="25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10" fontId="5" fillId="0" borderId="16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left" vertical="center" wrapText="1"/>
    </xf>
    <xf numFmtId="0" fontId="5" fillId="0" borderId="32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3" fontId="5" fillId="0" borderId="33" xfId="0" applyNumberFormat="1" applyFont="1" applyBorder="1" applyAlignment="1">
      <alignment horizontal="center" vertical="center"/>
    </xf>
    <xf numFmtId="10" fontId="5" fillId="0" borderId="33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left" vertical="center" wrapText="1"/>
    </xf>
    <xf numFmtId="3" fontId="2" fillId="0" borderId="0" xfId="3" applyNumberFormat="1" applyFont="1" applyBorder="1" applyAlignment="1">
      <alignment horizontal="left"/>
    </xf>
    <xf numFmtId="165" fontId="2" fillId="0" borderId="0" xfId="3" applyNumberFormat="1" applyFont="1" applyBorder="1" applyAlignment="1">
      <alignment horizontal="left"/>
    </xf>
    <xf numFmtId="0" fontId="5" fillId="0" borderId="11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3" fontId="5" fillId="0" borderId="34" xfId="0" applyNumberFormat="1" applyFont="1" applyBorder="1" applyAlignment="1">
      <alignment horizontal="center" vertical="center"/>
    </xf>
    <xf numFmtId="10" fontId="5" fillId="0" borderId="34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left" vertical="center" wrapText="1"/>
    </xf>
    <xf numFmtId="166" fontId="2" fillId="0" borderId="0" xfId="3" applyNumberFormat="1" applyFont="1" applyBorder="1" applyAlignment="1">
      <alignment horizontal="left"/>
    </xf>
    <xf numFmtId="0" fontId="3" fillId="0" borderId="0" xfId="3" applyNumberFormat="1" applyFont="1" applyBorder="1" applyAlignment="1">
      <alignment horizontal="left"/>
    </xf>
    <xf numFmtId="167" fontId="2" fillId="0" borderId="0" xfId="3" applyNumberFormat="1" applyFont="1" applyBorder="1" applyAlignment="1">
      <alignment horizontal="left"/>
    </xf>
    <xf numFmtId="0" fontId="5" fillId="0" borderId="35" xfId="0" applyNumberFormat="1" applyFont="1" applyBorder="1" applyAlignment="1">
      <alignment horizontal="center" vertical="center"/>
    </xf>
    <xf numFmtId="0" fontId="5" fillId="0" borderId="36" xfId="0" applyNumberFormat="1" applyFont="1" applyBorder="1" applyAlignment="1">
      <alignment horizontal="center" vertical="center"/>
    </xf>
    <xf numFmtId="3" fontId="5" fillId="0" borderId="35" xfId="0" applyNumberFormat="1" applyFont="1" applyBorder="1" applyAlignment="1">
      <alignment horizontal="center" vertical="center"/>
    </xf>
    <xf numFmtId="3" fontId="5" fillId="0" borderId="17" xfId="0" applyNumberFormat="1" applyFont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0" fontId="5" fillId="0" borderId="36" xfId="0" applyNumberFormat="1" applyFont="1" applyBorder="1" applyAlignment="1">
      <alignment horizontal="left" vertical="center" wrapText="1"/>
    </xf>
    <xf numFmtId="0" fontId="5" fillId="0" borderId="34" xfId="0" applyNumberFormat="1" applyFont="1" applyBorder="1" applyAlignment="1">
      <alignment horizontal="center" vertical="center"/>
    </xf>
    <xf numFmtId="168" fontId="2" fillId="0" borderId="0" xfId="3" applyNumberFormat="1" applyFont="1" applyBorder="1" applyAlignment="1">
      <alignment horizontal="left"/>
    </xf>
    <xf numFmtId="0" fontId="6" fillId="2" borderId="0" xfId="3" applyNumberFormat="1" applyFont="1" applyFill="1" applyBorder="1" applyAlignment="1">
      <alignment horizontal="left"/>
    </xf>
    <xf numFmtId="0" fontId="5" fillId="0" borderId="17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top"/>
    </xf>
    <xf numFmtId="0" fontId="7" fillId="0" borderId="20" xfId="0" applyNumberFormat="1" applyFont="1" applyBorder="1" applyAlignment="1">
      <alignment horizontal="center" vertical="top"/>
    </xf>
    <xf numFmtId="0" fontId="7" fillId="0" borderId="31" xfId="0" applyNumberFormat="1" applyFont="1" applyBorder="1" applyAlignment="1">
      <alignment horizontal="center" vertical="top"/>
    </xf>
    <xf numFmtId="0" fontId="7" fillId="0" borderId="33" xfId="0" applyNumberFormat="1" applyFont="1" applyBorder="1" applyAlignment="1">
      <alignment horizontal="center" vertical="top"/>
    </xf>
    <xf numFmtId="169" fontId="5" fillId="2" borderId="16" xfId="4" applyNumberFormat="1" applyFont="1" applyFill="1" applyBorder="1" applyAlignment="1">
      <alignment horizontal="center" vertical="center"/>
    </xf>
    <xf numFmtId="3" fontId="5" fillId="2" borderId="16" xfId="3" applyNumberFormat="1" applyFont="1" applyFill="1" applyBorder="1" applyAlignment="1">
      <alignment horizontal="center" vertical="center"/>
    </xf>
    <xf numFmtId="0" fontId="2" fillId="3" borderId="0" xfId="3" applyNumberFormat="1" applyFont="1" applyFill="1" applyBorder="1" applyAlignment="1">
      <alignment horizontal="left"/>
    </xf>
    <xf numFmtId="0" fontId="2" fillId="2" borderId="0" xfId="3" applyNumberFormat="1" applyFont="1" applyFill="1" applyBorder="1" applyAlignment="1">
      <alignment horizontal="left"/>
    </xf>
    <xf numFmtId="43" fontId="2" fillId="0" borderId="0" xfId="1" applyFont="1" applyBorder="1" applyAlignment="1">
      <alignment horizontal="left"/>
    </xf>
    <xf numFmtId="3" fontId="5" fillId="2" borderId="33" xfId="3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/>
    </xf>
    <xf numFmtId="0" fontId="5" fillId="0" borderId="0" xfId="0" applyFont="1"/>
    <xf numFmtId="0" fontId="5" fillId="0" borderId="0" xfId="3" applyNumberFormat="1" applyFont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5" fillId="2" borderId="16" xfId="0" applyNumberFormat="1" applyFont="1" applyFill="1" applyBorder="1" applyAlignment="1">
      <alignment horizontal="center" vertical="center"/>
    </xf>
    <xf numFmtId="0" fontId="5" fillId="2" borderId="17" xfId="0" applyNumberFormat="1" applyFont="1" applyFill="1" applyBorder="1" applyAlignment="1">
      <alignment horizontal="center" vertical="top"/>
    </xf>
    <xf numFmtId="3" fontId="5" fillId="2" borderId="16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 vertical="center"/>
    </xf>
    <xf numFmtId="3" fontId="5" fillId="2" borderId="33" xfId="0" applyNumberFormat="1" applyFont="1" applyFill="1" applyBorder="1" applyAlignment="1">
      <alignment horizontal="center" vertical="center"/>
    </xf>
    <xf numFmtId="3" fontId="5" fillId="2" borderId="34" xfId="0" applyNumberFormat="1" applyFont="1" applyFill="1" applyBorder="1" applyAlignment="1">
      <alignment horizontal="center" vertical="center"/>
    </xf>
    <xf numFmtId="3" fontId="5" fillId="2" borderId="16" xfId="2" applyNumberFormat="1" applyFont="1" applyFill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center" vertical="center"/>
    </xf>
    <xf numFmtId="0" fontId="5" fillId="2" borderId="34" xfId="0" applyNumberFormat="1" applyFont="1" applyFill="1" applyBorder="1" applyAlignment="1">
      <alignment horizontal="center" vertical="center"/>
    </xf>
    <xf numFmtId="3" fontId="5" fillId="2" borderId="16" xfId="4" applyNumberFormat="1" applyFont="1" applyFill="1" applyBorder="1" applyAlignment="1">
      <alignment horizontal="center" vertical="center"/>
    </xf>
    <xf numFmtId="0" fontId="5" fillId="2" borderId="17" xfId="0" applyNumberFormat="1" applyFont="1" applyFill="1" applyBorder="1" applyAlignment="1">
      <alignment horizontal="center" vertical="center"/>
    </xf>
    <xf numFmtId="0" fontId="7" fillId="2" borderId="33" xfId="0" applyNumberFormat="1" applyFont="1" applyFill="1" applyBorder="1" applyAlignment="1">
      <alignment horizontal="center" vertical="top"/>
    </xf>
    <xf numFmtId="3" fontId="5" fillId="2" borderId="24" xfId="0" applyNumberFormat="1" applyFont="1" applyFill="1" applyBorder="1" applyAlignment="1">
      <alignment horizontal="center" vertical="center"/>
    </xf>
    <xf numFmtId="0" fontId="2" fillId="0" borderId="26" xfId="0" applyNumberFormat="1" applyFont="1" applyBorder="1" applyAlignment="1">
      <alignment horizontal="left" vertical="center" indent="2"/>
    </xf>
    <xf numFmtId="0" fontId="2" fillId="0" borderId="27" xfId="0" applyNumberFormat="1" applyFont="1" applyBorder="1" applyAlignment="1">
      <alignment horizontal="left" vertical="center" indent="2"/>
    </xf>
    <xf numFmtId="0" fontId="2" fillId="0" borderId="15" xfId="0" applyNumberFormat="1" applyFont="1" applyBorder="1" applyAlignment="1">
      <alignment horizontal="left" vertical="center" indent="2"/>
    </xf>
    <xf numFmtId="0" fontId="2" fillId="0" borderId="29" xfId="0" applyNumberFormat="1" applyFont="1" applyBorder="1" applyAlignment="1">
      <alignment horizontal="left" vertical="center" indent="2"/>
    </xf>
    <xf numFmtId="0" fontId="2" fillId="0" borderId="30" xfId="0" applyNumberFormat="1" applyFont="1" applyBorder="1" applyAlignment="1">
      <alignment horizontal="left" vertical="center" indent="2"/>
    </xf>
    <xf numFmtId="0" fontId="2" fillId="0" borderId="31" xfId="0" applyNumberFormat="1" applyFont="1" applyBorder="1" applyAlignment="1">
      <alignment horizontal="left" vertical="center" indent="2"/>
    </xf>
    <xf numFmtId="0" fontId="5" fillId="0" borderId="0" xfId="0" applyFont="1" applyAlignment="1">
      <alignment horizontal="left" wrapText="1"/>
    </xf>
    <xf numFmtId="0" fontId="2" fillId="0" borderId="26" xfId="0" applyNumberFormat="1" applyFont="1" applyBorder="1" applyAlignment="1">
      <alignment horizontal="left" vertical="center" wrapText="1" indent="1"/>
    </xf>
    <xf numFmtId="0" fontId="2" fillId="0" borderId="27" xfId="0" applyNumberFormat="1" applyFont="1" applyBorder="1" applyAlignment="1">
      <alignment horizontal="left" vertical="center" wrapText="1" indent="1"/>
    </xf>
    <xf numFmtId="0" fontId="2" fillId="0" borderId="15" xfId="0" applyNumberFormat="1" applyFont="1" applyBorder="1" applyAlignment="1">
      <alignment horizontal="left" vertical="center" wrapText="1" indent="1"/>
    </xf>
    <xf numFmtId="0" fontId="2" fillId="0" borderId="26" xfId="0" applyNumberFormat="1" applyFont="1" applyBorder="1" applyAlignment="1">
      <alignment horizontal="left" vertical="center" wrapText="1" indent="2"/>
    </xf>
    <xf numFmtId="0" fontId="2" fillId="0" borderId="27" xfId="0" applyNumberFormat="1" applyFont="1" applyBorder="1" applyAlignment="1">
      <alignment horizontal="left" vertical="center" wrapText="1" indent="2"/>
    </xf>
    <xf numFmtId="0" fontId="2" fillId="0" borderId="15" xfId="0" applyNumberFormat="1" applyFont="1" applyBorder="1" applyAlignment="1">
      <alignment horizontal="left" vertical="center" wrapText="1" indent="2"/>
    </xf>
    <xf numFmtId="0" fontId="2" fillId="0" borderId="26" xfId="0" applyNumberFormat="1" applyFont="1" applyBorder="1" applyAlignment="1">
      <alignment horizontal="left" vertical="center" wrapText="1" indent="3"/>
    </xf>
    <xf numFmtId="0" fontId="2" fillId="0" borderId="27" xfId="0" applyNumberFormat="1" applyFont="1" applyBorder="1" applyAlignment="1">
      <alignment horizontal="left" vertical="center" wrapText="1" indent="3"/>
    </xf>
    <xf numFmtId="0" fontId="2" fillId="0" borderId="15" xfId="0" applyNumberFormat="1" applyFont="1" applyBorder="1" applyAlignment="1">
      <alignment horizontal="left" vertical="center" wrapText="1" indent="3"/>
    </xf>
    <xf numFmtId="0" fontId="2" fillId="0" borderId="26" xfId="0" applyNumberFormat="1" applyFont="1" applyBorder="1" applyAlignment="1">
      <alignment horizontal="left" vertical="center" indent="1"/>
    </xf>
    <xf numFmtId="0" fontId="2" fillId="0" borderId="27" xfId="0" applyNumberFormat="1" applyFont="1" applyBorder="1" applyAlignment="1">
      <alignment horizontal="left" vertical="center" indent="1"/>
    </xf>
    <xf numFmtId="0" fontId="2" fillId="0" borderId="15" xfId="0" applyNumberFormat="1" applyFont="1" applyBorder="1" applyAlignment="1">
      <alignment horizontal="left" vertical="center" indent="1"/>
    </xf>
    <xf numFmtId="0" fontId="2" fillId="0" borderId="29" xfId="0" applyNumberFormat="1" applyFont="1" applyBorder="1" applyAlignment="1">
      <alignment horizontal="left" vertical="center" indent="1"/>
    </xf>
    <xf numFmtId="0" fontId="2" fillId="0" borderId="30" xfId="0" applyNumberFormat="1" applyFont="1" applyBorder="1" applyAlignment="1">
      <alignment horizontal="left" vertical="center" indent="1"/>
    </xf>
    <xf numFmtId="0" fontId="2" fillId="0" borderId="31" xfId="0" applyNumberFormat="1" applyFont="1" applyBorder="1" applyAlignment="1">
      <alignment horizontal="left" vertical="center" indent="1"/>
    </xf>
    <xf numFmtId="0" fontId="2" fillId="0" borderId="12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3" xfId="0" applyNumberFormat="1" applyFont="1" applyBorder="1" applyAlignment="1">
      <alignment horizontal="left" vertical="center"/>
    </xf>
    <xf numFmtId="0" fontId="2" fillId="0" borderId="26" xfId="0" applyNumberFormat="1" applyFont="1" applyBorder="1" applyAlignment="1">
      <alignment horizontal="left" vertical="center" indent="4"/>
    </xf>
    <xf numFmtId="0" fontId="2" fillId="0" borderId="27" xfId="0" applyNumberFormat="1" applyFont="1" applyBorder="1" applyAlignment="1">
      <alignment horizontal="left" vertical="center" indent="4"/>
    </xf>
    <xf numFmtId="0" fontId="2" fillId="0" borderId="15" xfId="0" applyNumberFormat="1" applyFont="1" applyBorder="1" applyAlignment="1">
      <alignment horizontal="left" vertical="center" indent="4"/>
    </xf>
    <xf numFmtId="0" fontId="2" fillId="0" borderId="26" xfId="0" applyNumberFormat="1" applyFont="1" applyBorder="1" applyAlignment="1">
      <alignment horizontal="left" vertical="center"/>
    </xf>
    <xf numFmtId="0" fontId="2" fillId="0" borderId="27" xfId="0" applyNumberFormat="1" applyFont="1" applyBorder="1" applyAlignment="1">
      <alignment horizontal="left" vertical="center"/>
    </xf>
    <xf numFmtId="0" fontId="2" fillId="0" borderId="15" xfId="0" applyNumberFormat="1" applyFont="1" applyBorder="1" applyAlignment="1">
      <alignment horizontal="left" vertical="center"/>
    </xf>
    <xf numFmtId="0" fontId="2" fillId="0" borderId="26" xfId="0" applyNumberFormat="1" applyFont="1" applyBorder="1" applyAlignment="1">
      <alignment horizontal="left" vertical="center" indent="3"/>
    </xf>
    <xf numFmtId="0" fontId="2" fillId="0" borderId="27" xfId="0" applyNumberFormat="1" applyFont="1" applyBorder="1" applyAlignment="1">
      <alignment horizontal="left" vertical="center" indent="3"/>
    </xf>
    <xf numFmtId="0" fontId="2" fillId="0" borderId="15" xfId="0" applyNumberFormat="1" applyFont="1" applyBorder="1" applyAlignment="1">
      <alignment horizontal="left" vertical="center" indent="3"/>
    </xf>
    <xf numFmtId="0" fontId="2" fillId="0" borderId="26" xfId="0" applyNumberFormat="1" applyFont="1" applyBorder="1" applyAlignment="1">
      <alignment horizontal="left" vertical="center" wrapText="1" indent="4"/>
    </xf>
    <xf numFmtId="0" fontId="2" fillId="0" borderId="27" xfId="0" applyNumberFormat="1" applyFont="1" applyBorder="1" applyAlignment="1">
      <alignment horizontal="left" vertical="center" wrapText="1" indent="4"/>
    </xf>
    <xf numFmtId="0" fontId="2" fillId="0" borderId="15" xfId="0" applyNumberFormat="1" applyFont="1" applyBorder="1" applyAlignment="1">
      <alignment horizontal="left" vertical="center" wrapText="1" indent="4"/>
    </xf>
    <xf numFmtId="0" fontId="2" fillId="0" borderId="26" xfId="0" applyNumberFormat="1" applyFont="1" applyBorder="1" applyAlignment="1">
      <alignment horizontal="left" vertical="center" indent="5"/>
    </xf>
    <xf numFmtId="0" fontId="2" fillId="0" borderId="27" xfId="0" applyNumberFormat="1" applyFont="1" applyBorder="1" applyAlignment="1">
      <alignment horizontal="left" vertical="center" indent="5"/>
    </xf>
    <xf numFmtId="0" fontId="2" fillId="0" borderId="15" xfId="0" applyNumberFormat="1" applyFont="1" applyBorder="1" applyAlignment="1">
      <alignment horizontal="left" vertical="center" indent="5"/>
    </xf>
    <xf numFmtId="0" fontId="7" fillId="0" borderId="29" xfId="0" applyNumberFormat="1" applyFont="1" applyBorder="1" applyAlignment="1">
      <alignment horizontal="center" vertical="top"/>
    </xf>
    <xf numFmtId="0" fontId="7" fillId="0" borderId="30" xfId="0" applyNumberFormat="1" applyFont="1" applyBorder="1" applyAlignment="1">
      <alignment horizontal="center" vertical="top"/>
    </xf>
    <xf numFmtId="0" fontId="7" fillId="0" borderId="31" xfId="0" applyNumberFormat="1" applyFont="1" applyBorder="1" applyAlignment="1">
      <alignment horizontal="center" vertical="top"/>
    </xf>
    <xf numFmtId="0" fontId="5" fillId="0" borderId="37" xfId="0" applyNumberFormat="1" applyFont="1" applyBorder="1" applyAlignment="1">
      <alignment horizontal="left" vertical="center"/>
    </xf>
    <xf numFmtId="0" fontId="5" fillId="0" borderId="8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left" vertical="center"/>
    </xf>
    <xf numFmtId="0" fontId="2" fillId="0" borderId="19" xfId="0" applyNumberFormat="1" applyFont="1" applyBorder="1" applyAlignment="1">
      <alignment horizontal="left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left" vertical="center" indent="3"/>
    </xf>
    <xf numFmtId="0" fontId="2" fillId="0" borderId="2" xfId="0" applyNumberFormat="1" applyFont="1" applyBorder="1" applyAlignment="1">
      <alignment horizontal="left" vertical="center" indent="3"/>
    </xf>
    <xf numFmtId="0" fontId="2" fillId="0" borderId="19" xfId="0" applyNumberFormat="1" applyFont="1" applyBorder="1" applyAlignment="1">
      <alignment horizontal="left" vertical="center" indent="3"/>
    </xf>
    <xf numFmtId="0" fontId="2" fillId="0" borderId="29" xfId="0" applyNumberFormat="1" applyFont="1" applyBorder="1" applyAlignment="1">
      <alignment horizontal="left" vertical="center"/>
    </xf>
    <xf numFmtId="0" fontId="2" fillId="0" borderId="30" xfId="0" applyNumberFormat="1" applyFont="1" applyBorder="1" applyAlignment="1">
      <alignment horizontal="left" vertical="center"/>
    </xf>
    <xf numFmtId="0" fontId="2" fillId="0" borderId="31" xfId="0" applyNumberFormat="1" applyFont="1" applyBorder="1" applyAlignment="1">
      <alignment horizontal="left" vertical="center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15" xfId="0" applyNumberFormat="1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left" vertical="center" indent="1"/>
    </xf>
    <xf numFmtId="0" fontId="2" fillId="0" borderId="1" xfId="0" applyNumberFormat="1" applyFont="1" applyBorder="1" applyAlignment="1">
      <alignment horizontal="left" vertical="center" indent="1"/>
    </xf>
    <xf numFmtId="0" fontId="2" fillId="0" borderId="13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3" fillId="0" borderId="21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center"/>
    </xf>
    <xf numFmtId="0" fontId="2" fillId="0" borderId="6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 wrapText="1"/>
    </xf>
  </cellXfs>
  <cellStyles count="5">
    <cellStyle name="Обычный" xfId="0" builtinId="0"/>
    <cellStyle name="Обычный 2" xfId="3"/>
    <cellStyle name="Обычный 3 2" xfId="4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calcChain" Target="calcChain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dir-serv\change\&#1052;&#1086;&#1080;%20&#1076;&#1086;&#1082;&#1091;&#1084;&#1077;&#1085;&#1090;&#1099;\&#1042;&#1057;&#1071;&#1063;&#1048;&#1053;&#1040;%20&#1053;&#1040;%20&#1088;&#1072;&#1073;&#1086;&#1095;&#1077;&#1084;%20&#1089;&#1090;&#1086;&#1083;&#1077;\2006\&#1074;&#1072;&#1088;&#1080;&#1072;&#1085;&#1090;&#1099;%20&#1073;&#1102;&#1076;&#1078;&#1077;&#1090;&#1072;%202006%20&#1075;\&#1054;&#1073;&#1085;&#1086;&#1074;&#1083;&#1077;&#1085;&#1080;&#1103;%20&#1050;&#1069;&#1064;%20&#1075;&#1086;&#1076;%20&#1087;&#1086;%20&#1092;&#1072;&#1082;&#1090;&#1086;&#1088;&#1072;&#1084;\&#1080;&#1079;&#1084;%2032%20(v%204.1)\&#1082;&#1086;&#1088;&#1088;&#1082;&#1072;%20&#1073;&#1077;&#1079;%20&#1080;&#1079;&#1084;&#1077;&#1085;&#1077;&#1085;&#1080;&#1081;%20&#1057;&#1044;%20&#1055;&#1088;&#1080;&#1083;_1\&#1073;&#1099;&#1083;&#1086;-&#1089;&#1090;&#1072;&#1083;&#1086;%20(v%204.1)_2%20(&#1087;&#1086;&#1089;&#1083;&#1077;%20&#1042;&#1044;&#1042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41;&#1072;&#1083;&#1072;&#1085;&#1089;\An(EsMon)\7.02.01\&#1061;&#1072;&#1085;&#1086;&#1074;&#1072;\&#1043;&#1088;(27.07.00)5&#106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Documents%20and%20Settings\KiselevaAV\&#1056;&#1072;&#1073;&#1086;&#1095;&#1080;&#1081;%20&#1089;&#1090;&#1086;&#1083;\&#1055;&#1072;&#1096;&#1072;_&#1090;&#1086;&#1087;&#1083;&#1080;&#1074;&#1086;\2012\&#1042;&#1077;&#1088;&#1089;&#1080;&#1103;%2013\&#1089;&#1088;&#1072;&#1074;&#1085;&#1080;&#1083;&#1086;&#1074;&#1082;&#1072;\11.08.2011_&#1041;&#1040;&#1051;&#1040;&#1053;&#1057;&#1067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6;&#1072;&#1089;&#1095;&#1105;&#1090;%20&#1095;&#1080;&#1089;&#1083;&#1077;&#1085;&#1085;&#1086;&#1089;&#1090;&#1080;\&#1060;&#1054;&#1058;%20&#1085;&#1072;%202014%20&#1075;&#1086;&#1076;,%2020.02.201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41;&#1072;&#1083;&#1072;&#1085;&#1089;\An(EsMon)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WEYH\BUDGET19\BUD9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FORM1\star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Finance\&#1054;&#1058;\2_&#1054;&#1090;&#1095;&#1077;&#1090;&#1085;&#1086;&#1089;&#1090;&#1100;\3_&#1060;&#1080;&#1085;%20&#1087;&#1083;&#1072;&#1085;\2021\4%20&#1082;&#1074;&#1072;&#1088;&#1090;&#1072;&#1083;\4&#1082;&#1074;_2021_&#1075;&#1086;&#1076;&#1086;&#1074;&#1072;&#1103;%20&#1092;&#1086;&#1088;&#1084;&#1072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2008%20&#1060;&#1069;&#1057;\&#1056;&#1072;&#1089;&#1095;&#1077;&#1090;%20&#1060;&#1057;&#1058;\&#1042;&#1086;&#1083;&#1078;&#1089;&#1082;&#1072;&#1103;&#1058;&#1043;&#1050;_&#1057;&#1072;&#1084;&#1072;&#1088;&#1089;&#1082;&#1072;&#1103;%20&#1086;&#1073;&#1083;_&#1060;&#1057;&#105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56;&#1072;&#1089;&#1095;&#1077;&#1090;%20&#1090;&#1072;&#1088;&#1080;&#1092;&#1086;&#1074;_Uprocshennaya_forma_dlya_RE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60;&#1057;&#1058;\&#1064;&#1072;&#1073;&#1083;&#1086;&#1085;_&#1087;&#1086;_&#1088;&#1072;&#1079;&#1076;&#1077;&#1083;&#1077;&#1085;&#1080;&#1102;_&#1053;&#1042;&#1042;_&#1074;&#1077;&#1088;.1.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80;&#1079;%20&#1088;&#1099;&#1073;&#1099;%20&#1087;&#1088;&#1080;&#1073;%20&#1080;%20&#1088;&#1072;&#1089;&#1093;%20&#1087;&#1086;%20&#1087;&#1077;&#1088;&#1077;&#1076;&#1072;&#1095;&#1077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41;&#1072;&#1083;&#1072;&#1085;&#1089;&#1099;%20&#1076;&#1083;&#1103;%20&#1056;&#1069;&#1050;\STOIMO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2;&#1086;&#1080;%20&#1076;&#1086;&#1082;&#1091;&#1084;&#1077;&#1085;&#1090;&#1099;\&#1052;&#1054;&#1041;\06-03-06\Var2.7%20(version%201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8;&#1072;&#1088;&#1080;&#1092;&#1099;%20&#1040;&#1058;&#1055;\&#1050;&#1072;&#1083;&#1100;&#1082;&#1091;&#1083;&#1103;&#1094;&#1080;&#1080;%20&#1090;&#1072;&#1088;&#1080;&#1092;&#1086;&#1074;\&#1050;&#1072;&#1083;&#1100;&#1082;&#1091;&#1083;&#1103;&#1094;&#1080;&#1080;%20&#1090;&#1072;&#1088;&#1080;&#1092;&#1086;&#1074;%20&#1085;&#1086;&#1074;&#1099;&#1077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ngs.ru/FEO/JUDIKOVA/&#1041;&#1080;&#1079;&#1085;&#1077;&#1089;-&#1087;&#1083;&#1072;&#1085;_2011/&#1045;&#1041;&#1055;_&#1047;&#1040;&#1054;%20&#1056;&#1069;&#1057;/&#1045;&#1041;&#1055;-2011/!&#1050;&#1086;&#1088;&#1088;&#1077;&#1082;&#1090;&#1080;&#1088;&#1086;&#1074;&#1082;&#1072;%20&#1045;&#1041;&#1055;-2011/&#1060;&#1086;&#1088;&#1084;&#1099;%20&#1062;&#1055;%20&#1082;&#1086;&#1088;&#1088;-&#1041;&#1050;%2023.05.11/&#1056;&#1069;&#1057;_&#1087;&#1083;&#1072;&#1085;_&#1082;&#1086;&#1088;&#1088;.23.05.11_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5;&#1088;&#1086;&#1080;&#1079;&#1074;&#1086;&#1076;&#1089;&#1090;&#1074;&#1077;&#1085;&#1085;&#1072;&#1103;%20&#1087;&#1088;&#1086;&#1075;&#1088;&#1072;&#1084;&#1084;&#1072;\&#1043;&#1057;&#1052;\&#1055;&#1083;&#1072;&#1085;&#1080;&#1088;&#1086;&#1074;&#1072;&#1085;&#1080;&#1077;%20&#1043;&#1057;&#1052;.xlsm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82;&#1086;&#1085;&#1086;&#1084;&#1080;&#1082;&#1072;%20&#1080;%20&#1092;&#1080;&#1085;&#1072;&#1085;&#1089;&#1099;%20&#1054;&#1073;&#1097;&#1077;&#1089;&#1090;&#1074;\1.%20&#1041;&#1080;&#1079;&#1085;&#1077;&#1089;-&#1087;&#1083;&#1072;&#1085;&#1080;&#1088;&#1086;&#1074;&#1072;&#1085;&#1080;&#1077;\2011\&#1050;&#1054;&#1056;&#1056;&#1045;&#1050;&#1058;&#1048;&#1056;&#1054;&#1042;&#1050;&#1040;%20&#1045;&#1041;&#1055;2011\&#1056;&#1077;&#1077;&#1089;&#1090;&#1088;&#1099;%20&#1082;&#1086;&#1088;&#1088;&#1077;&#1082;&#1090;&#1080;&#1088;&#1086;&#1074;&#1086;&#1082;\5.%20&#1056;&#1069;&#1057;\&#1060;&#1086;&#1088;&#1084;&#1099;%20&#1062;&#1055;\&#1056;&#1069;&#1057;_&#1087;&#1083;&#1072;&#1085;_2011_11.02.11.xlsm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esterenko\Local%20Settings\Temporary%20Internet%20Files\OLKD\Documents%20and%20Settings\Nesterenko\Local%20Settings\Temporary%20Internet%20Files\OLKD\&#1041;&#1055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alieva\AppData\Local\Microsoft\Windows\Temporary%20Internet%20Files\Content.Outlook\SXA14QTJ\&#1054;&#1090;&#1095;&#1077;&#1090;&#1099;%207%20&#1084;&#1077;&#1089;%202015\&#1057;&#1048;&#1041;&#1069;&#1050;&#1054;_&#1045;&#1057;&#1041;&#1055;_2015-2019_08.10.2014.xlsm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2;&#1086;%20&#1085;&#1089;&#1101;\9M20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Documents%20and%20Settings\V_Cherepanov\Local%20Settings\Temporary%20Internet%20Files\OLK5B7\&#1056;&#1072;&#1073;.&#1076;&#1086;&#1082;\&#1041;&#1102;&#1076;&#1078;&#1077;&#1090;%202004\&#1094;&#1080;&#1092;&#1088;&#1099;%202004.xls%20&#1089;%20&#1080;&#1079;&#1084;&#1077;&#1085;&#1077;&#1085;&#1085;&#1080;&#1103;&#1084;&#108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9;&#1082;&#1086;&#1085;&#1086;&#1084;&#1080;&#1082;&#1072;%20&#1080;%20&#1092;&#1080;&#1085;&#1072;&#1085;&#1089;&#1099;%20&#1054;&#1073;&#1097;&#1077;&#1089;&#1090;&#1074;\&#1041;&#1080;&#1079;&#1085;&#1077;&#1089;-&#1087;&#1083;&#1072;&#1085;&#1080;&#1088;&#1086;&#1074;&#1072;&#1085;&#1080;&#1077;\2015\&#1054;&#1090;&#1095;&#1077;&#1090;&#1099;%20&#1045;&#1041;&#1055;%202015\05_&#1052;&#1072;&#1081;\&#1043;&#1050;%20&#1057;&#1048;&#1041;&#1069;&#1050;&#1054;\&#1054;&#1040;&#1054;%20&#1057;&#1048;&#1041;&#1069;&#1050;&#1054;\&#1040;&#1083;&#1100;&#1073;&#1086;&#1084;&#1099;\&#1054;&#1040;&#1054;%20&#1057;&#1048;&#1041;&#1069;&#1050;&#1054;_&#1045;&#1057;&#1041;&#1055;_&#1069;&#1080;&#1060;_&#1086;&#1090;&#1095;&#1077;&#1090;_&#1084;&#1072;&#1081;_2015.xlsb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Abarry\FICHIERS%20%20DE%20%20TRAVAIL\TABBORD\Anntb2001\Rapport%20MO\Resultats\Rapport%20MO%20juin%200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Shapovalov\&#1052;&#1086;&#1080;%20&#1076;&#1086;&#1082;&#1091;&#1084;&#1077;&#1085;&#1090;&#1099;\1&#1043;&#1088;&#1071;&#1085;&#1074;.2003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88;&#1086;&#1077;&#1082;&#1090;&#1099;\1.%20&#1045;&#1041;&#1055;%202011\&#1041;&#1080;&#1079;&#1085;&#1077;&#1089;-&#1087;&#1083;&#1072;&#1085;&#1080;&#1088;&#1086;&#1074;&#1072;&#1085;&#1080;&#1077;\&#1055;&#1088;&#1086;&#1074;&#1103;&#1079;&#1072;&#1085;&#1085;&#1099;&#1077;%20&#1092;&#1086;&#1088;&#1084;&#1072;&#1090;&#1099;\&#1054;&#1090;&#1076;&#1077;&#1083;%20&#1041;&#1055;\Nika\&#1058;&#1072;&#1073;&#1083;&#1080;&#1094;&#1072;%20&#1087;&#1086;%20&#1085;&#1086;&#1088;&#1084;&#1072;&#1090;&#1080;&#1074;&#1072;&#1084;%20&#1074;&#1086;&#1076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&#1076;&#1086;&#1084;\PLAN09\&#1060;&#1086;&#1088;&#1084;&#1099;_&#1055;&#1069;&#1054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54;&#1090;&#1076;&#1077;&#1083;%20&#1041;&#1055;\Nika\&#1058;&#1072;&#1073;&#1083;&#1080;&#1094;&#1072;%20&#1087;&#1086;%20&#1085;&#1086;&#1088;&#1084;&#1072;&#1090;&#1080;&#1074;&#1072;&#1084;%20&#1090;&#1077;&#1087;&#1083;&#1086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61;&#1072;&#1085;&#1086;&#1074;&#1072;\&#1043;&#1088;(27.07.00)5&#1061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69;&#1082;&#1086;&#1085;&#1086;&#1084;&#1080;&#1082;&#1072;%20&#1080;%20&#1092;&#1080;&#1085;&#1072;&#1085;&#1089;&#1099;%20&#1054;&#1073;&#1097;&#1077;&#1089;&#1090;&#1074;\7.%20&#1053;&#1086;&#1088;&#1084;&#1072;&#1090;&#1080;&#1074;&#1085;&#1099;&#1077;%20&#1076;&#1086;&#1082;&#1091;&#1084;&#1077;&#1085;&#1090;&#1099;\1.%20&#1041;&#1080;&#1079;&#1085;&#1077;&#1089;-&#1087;&#1083;&#1072;&#1085;&#1080;&#1088;&#1086;&#1074;&#1072;&#1085;&#1080;&#1077;\&#1056;&#1077;&#1075;&#1083;&#1072;&#1084;&#1077;&#1085;&#1090;\1.2%20&#1056;&#1077;&#1075;&#1083;&#1072;&#1084;&#1077;&#1085;&#1090;%20&#1041;&#1055;\&#1076;&#1072;&#1090;&#1099;%20&#1086;&#1090;&#1087;&#1088;&#1072;&#1074;&#1082;&#108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4;&#1086;_2011\&#1052;&#1072;&#1088;&#1090;-&#1072;&#1087;&#1088;&#1077;&#1083;&#1100;_2008\1%20&#1042;%20&#1060;&#1045;&#1044;&#1045;&#1056;&#1040;&#1051;&#1068;&#1053;&#1067;&#1045;%20&#1054;&#1056;&#1043;&#1040;&#1053;&#1067;%20%2016%20&#1052;&#1040;&#1071;\V%202008-2023%20%20-19%2005%20082020&#1085;&#1086;&#1074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akarov.VSESS\&#1052;&#1086;&#1080;%20&#1076;&#1086;&#1082;&#1091;&#1084;&#1077;&#1085;&#1090;&#1099;\&#1055;&#1056;&#1054;&#1063;&#1045;&#1045;\Shunkov\12-2002\&#1043;&#1088;&#1072;&#1092;&#1080;&#1082;_&#1087;&#1083;&#1072;&#1090;&#1077;&#1078;&#1077;&#1081;_12-200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54;&#1090;&#1076;&#1077;&#1083;%20&#1041;&#1055;\Nika\&#1058;&#1072;&#1073;&#1083;&#1080;&#1094;&#1072;%20&#1087;&#1086;%20&#1085;&#1086;&#1088;&#1084;&#1072;&#1090;&#1080;&#1074;&#1072;&#1084;%20&#1074;&#1086;&#1076;&#1072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2;&#1086;%20&#1085;&#1089;&#1101;\Documents%20and%20Settings\Shapovalov\&#1052;&#1086;&#1080;%20&#1076;&#1086;&#1082;&#1091;&#1084;&#1077;&#1085;&#1090;&#1099;\1&#1043;&#1088;&#1071;&#1085;&#1074;.2003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~1\DPOKOT~1\LOCALS~1\Temp\Rar$DI00.484\2007\&#1052;&#1077;&#1090;&#1086;&#1076;&#1080;&#1082;&#1072;_&#1054;&#1056;&#1069;\&#1060;&#1086;&#1088;&#1084;&#1091;&#1083;&#1072;%20&#1080;&#1085;&#1076;&#1077;&#1082;&#1089;&#1072;&#1094;&#1080;&#1080;\&#1087;&#1088;&#1080;&#1084;&#1077;&#1088;%20&#1087;&#1086;%20&#1092;&#1086;&#1088;&#1084;&#1091;&#1083;&#1077;%20&#1080;&#1085;&#1076;&#1077;&#1082;&#1089;&#1072;&#1094;&#1080;&#1080;%20&#1074;%20&#1056;&#1044;_031006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41;&#1080;&#1079;&#1085;&#1077;&#1089;-&#1087;&#1083;&#1072;&#1085;\&#1041;&#1080;&#1079;&#1085;&#1077;&#1089;-&#1087;&#1083;&#1072;&#1085;\&#1041;&#1080;&#1079;&#1085;&#1077;&#1089;-&#1087;&#1083;&#1072;&#1085;\Temp\Rar$DI20.984\&#1041;&#1069;_&#1045;&#1057;&#1041;&#1055;_2015-2019_20.10.2014.xlsb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Users\laa\Desktop\5%20&#1041;&#1102;&#1076;&#1078;&#1077;&#1090;&#1080;&#1088;&#1086;&#1074;&#1072;&#1085;&#1080;&#1077;%20&#1056;&#1050;&#1057;%20&#1052;&#1086;&#1089;&#1082;&#1074;&#1072;%202009&#1075;\&#1055;&#1083;&#1072;&#1085;&#1080;&#1088;&#1086;&#1074;&#1072;&#1085;&#1080;&#1077;%20&#1085;&#1072;%20&#1075;&#1086;&#1076;3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44;&#1055;&#1054;\&#1054;&#1090;&#1095;&#1077;&#1090;&#1085;&#1086;&#1089;&#1090;&#1100;\&#1050;&#1086;&#1088;&#1088;&#1077;&#1082;&#1090;&#1080;&#1088;&#1086;&#1074;&#1082;&#1072;%20&#1045;&#1041;&#1055;%202012_&#1076;&#1086;%2026.03.2012\&#1076;&#1083;&#1103;%20&#1056;&#1091;&#1082;&#1086;&#1084;_&#1076;&#1086;%2026.03.12\&#1057;&#1048;&#1041;&#1069;&#1050;&#1054;_&#1055;&#1077;&#1088;&#1089;&#1086;&#1085;&#1072;&#1083;_&#1055;&#1083;&#1072;&#1085;_2012.xlsm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alieva\AppData\Local\Microsoft\Windows\Temporary%20Internet%20Files\Content.Outlook\SXA14QTJ\&#1054;&#1090;&#1095;&#1077;&#1090;&#1099;%207%20&#1084;&#1077;&#1089;%202015\&#1057;&#1048;&#1041;&#1069;&#1050;&#1054;_&#1055;&#1088;&#1086;&#1080;&#1079;&#1074;&#1086;&#1076;&#1089;&#1090;&#1074;&#1086;%20&#1080;%20&#1089;&#1073;&#1099;&#1090;_&#1086;&#1090;&#1095;&#1077;&#1090;_&#1084;&#1072;&#1081;%202015.xlsb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54;&#1090;&#1076;&#1077;&#1083;_&#1041;&#1055;\2005&#1075;\&#1041;&#1055;%20&#1085;&#1072;%202005%20&#1075;&#1086;&#1076;\&#1057;&#1086;&#1075;&#1083;&#1072;&#1089;&#1086;&#1074;&#1072;&#1085;&#1085;&#1099;&#1077;%20&#1076;&#1072;&#1085;&#1085;&#1099;&#1077;\&#1041;&#1055;_2005_&#1058;&#1086;&#1050;&#1057;(1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41;&#1072;&#1083;&#1072;&#1085;&#1089;\An(EsMon)\7.02.01\V&#1045;&#1052;_2001.5.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economy.gov.ru/wps/wcm/connect/4d5c52bf-8eaf-4717-b205-0996a2e758ff/&#1050;&#1086;&#1087;&#1080;&#1103;%20v-2013-2017-2030-15%2005%2014%20&#1073;&#1072;&#1079;&#1086;&#1074;&#1099;&#1081;(&#1074;&#1072;&#1088;%202-&#1085;&#1072;&#1093;%20&#1085;&#1086;&#1074;&#1099;&#1081;%20&#1082;&#1091;&#1088;&#1089;)-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SC_W\&#1055;&#1088;&#1086;&#1075;&#1085;&#1086;&#1079;\&#1055;&#1088;&#1086;&#1075;05_00(27.06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56;&#1072;&#1073;&#1086;&#1095;&#1080;&#1081;%20&#1082;&#1072;&#1090;&#1072;&#1083;&#1086;&#1075;%20&#1087;&#1086;%20&#1072;&#1085;&#1072;&#1083;&#1080;&#1079;&#1091;\&#1040;&#1085;&#1072;&#1083;&#1080;&#1090;&#1080;&#1095;&#1077;&#1089;&#1082;&#1080;&#1077;%20&#1087;&#1072;&#1087;&#1082;&#1080;\1-&#1103;%20&#1072;&#1085;&#1072;&#1083;&#1080;&#1090;&#1080;&#1095;&#1077;&#1089;&#1082;&#1072;&#1103;\&#1054;&#1057;&#1053;%20%20&#1055;&#1054;&#1050;&#1040;&#1047;.%2098&#1080;99&#1075;&#1075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&#1050;&#1085;&#1080;&#1075;&#1072;2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2;&#1086;%20&#1085;&#1089;&#1101;\&#1088;&#1091;&#1073;&#1072;&#1085;\&#1060;&#1072;&#1082;&#1090;&#1086;&#1088;&#1085;&#1099;&#1077;%20&#1072;&#1085;&#1072;&#1083;&#1080;&#1079;&#1099;\&#1087;&#1086;%20&#1074;&#1099;&#1088;&#1091;&#1095;&#1082;&#1077;\&#1092;&#1077;&#1074;&#1088;&#1072;&#1083;&#1100;\&#1048;&#1102;&#1083;&#1100;\&#1055;&#1086;&#1082;&#1091;&#1087;&#1082;&#1072;%20&#1080;%20&#1087;&#1088;&#1086;&#1076;&#1072;&#1078;&#1072;%20&#1080;&#1102;&#1083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EXCEL\TOOLBA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год"/>
      <sheetName val="П-16"/>
      <sheetName val="П-17"/>
      <sheetName val="П-18"/>
      <sheetName val="П-19"/>
      <sheetName val="УЗ-21"/>
      <sheetName val="УП-28"/>
      <sheetName val="УП-29"/>
      <sheetName val="УП-30"/>
      <sheetName val="УП-32"/>
      <sheetName val="Лист2"/>
      <sheetName val="Лист3"/>
      <sheetName val="Прил 1"/>
      <sheetName val="Прил. 1.1.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_FES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Справочники"/>
      <sheetName val="ЦФО"/>
      <sheetName val="А_КБК"/>
      <sheetName val="Спр-к"/>
      <sheetName val="ЦП"/>
      <sheetName val="ЦП_Проект"/>
      <sheetName val="Справочник"/>
      <sheetName val="БДДС"/>
      <sheetName val="Справочник БДДС"/>
      <sheetName val="Списки"/>
      <sheetName val="Для выпадающих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Д Прил 1"/>
      <sheetName val="Корректировка с коммент"/>
      <sheetName val="Перечень корректировок"/>
      <sheetName val="Кэш покварт было-стало"/>
      <sheetName val="СПРАВОЧНИК"/>
      <sheetName val="Добыча-факт"/>
      <sheetName val="было-стало (v 4"/>
      <sheetName val="Лист1"/>
      <sheetName val="Лист2"/>
      <sheetName val="Лист3"/>
      <sheetName val="Лист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multila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_OLD"/>
      <sheetName val="2 полугодие без Qотп СИБЭКО_NEW"/>
      <sheetName val="Баланс_DELTA"/>
      <sheetName val="11.08.2011_БАЛАНСЫ"/>
    </sheetNames>
    <definedNames>
      <definedName name="ggggggggggg" refersTo="#ССЫЛКА!"/>
      <definedName name="kkk" refersTo="#ССЫЛКА!"/>
      <definedName name="n" refersTo="#ССЫЛКА!"/>
      <definedName name="ген_07" refersTo="#ССЫЛКА!"/>
      <definedName name="Директор" refersTo="#ССЫЛКА!"/>
      <definedName name="еекк" refersTo="#ССЫЛКА!"/>
      <definedName name="Юлин" refersTo="#ССЫЛКА!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Т по машинам"/>
      <sheetName val="ФОТ круглосуточный"/>
      <sheetName val="2014"/>
      <sheetName val="расчет ОМиОТ УО"/>
      <sheetName val="Лист6"/>
      <sheetName val="ФОТ на 2014 год, 20.02.2014"/>
    </sheetNames>
    <definedNames>
      <definedName name="ggjgj" sheetId="1"/>
      <definedName name="Шр" sheetId="1"/>
    </definedNames>
    <sheetDataSet>
      <sheetData sheetId="0">
        <row r="8">
          <cell r="BT8" t="str">
            <v>Автогрейдер пневмоколесный  ДЗ-98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кредитный план"/>
      <sheetName val="инвестиции"/>
      <sheetName val="Сводные данные ПП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>
            <v>1</v>
          </cell>
        </row>
      </sheetData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  <sheetName val="Январь"/>
      <sheetName val="Списки"/>
      <sheetName val="Données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Контроль"/>
      <sheetName val="Предприятие"/>
      <sheetName val="Ф1"/>
      <sheetName val="Ф2(отг)"/>
      <sheetName val="Ф2(опл)"/>
      <sheetName val="Ф3"/>
      <sheetName val="Ф4"/>
      <sheetName val="Ф5"/>
      <sheetName val="Ф6"/>
      <sheetName val="Ф11"/>
      <sheetName val="Ф11(1)"/>
      <sheetName val="Ф11(2)"/>
      <sheetName val="Ф11(3)"/>
      <sheetName val="Ф11(4)"/>
      <sheetName val="Ф11(5)"/>
      <sheetName val="с_в"/>
      <sheetName val="спр_в"/>
      <sheetName val="2-2"/>
      <sheetName val="с_и"/>
      <sheetName val="241"/>
      <sheetName val="р_241"/>
      <sheetName val="246"/>
      <sheetName val="с_д"/>
      <sheetName val="р_дз"/>
      <sheetName val="п_дк"/>
      <sheetName val="628"/>
      <sheetName val="р_433"/>
      <sheetName val="р_476"/>
      <sheetName val="100_отг"/>
      <sheetName val="100_опл"/>
      <sheetName val="120_отг"/>
      <sheetName val="120_опл"/>
      <sheetName val="130_отг"/>
      <sheetName val="130_опл"/>
      <sheetName val="150_отг"/>
      <sheetName val="150_опл"/>
      <sheetName val="090_отг"/>
      <sheetName val="090_опл"/>
      <sheetName val="030"/>
      <sheetName val="250"/>
      <sheetName val="Personnel"/>
      <sheetName val="Перечень корректировок"/>
    </sheetNames>
    <sheetDataSet>
      <sheetData sheetId="0"/>
      <sheetData sheetId="1" refreshError="1">
        <row r="1">
          <cell r="E1" t="str">
            <v>Информация не представлена!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5"/>
      <sheetName val="УУ"/>
      <sheetName val="БДДС"/>
      <sheetName val="МИН_4.48.1."/>
      <sheetName val="МИН_4.58"/>
      <sheetName val=" Форма 1 "/>
      <sheetName val="Лист3"/>
      <sheetName val="Лист4"/>
      <sheetName val="Лист5"/>
      <sheetName val="Лист6"/>
      <sheetName val="Лист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Инструкция"/>
      <sheetName val="Справочники"/>
      <sheetName val="Индексы"/>
      <sheetName val="0.3"/>
      <sheetName val="0"/>
      <sheetName val="0.1"/>
      <sheetName val="1"/>
      <sheetName val="2"/>
      <sheetName val="ТоТЭЦ-2 уд"/>
      <sheetName val="ТЭЦ ВАЗ-3 уд"/>
      <sheetName val="НкТЭЦ-2-2 вариант"/>
      <sheetName val="2.1"/>
      <sheetName val="2.2"/>
      <sheetName val="2.3"/>
      <sheetName val="4"/>
      <sheetName val="РчСтЭЭ"/>
      <sheetName val="РчСтЭЭ_УП"/>
      <sheetName val="РчСтЭЭ_Ф"/>
      <sheetName val="РчСтГМ"/>
      <sheetName val="РчСтГМ_УП"/>
      <sheetName val="РчСтГМ_Ф"/>
      <sheetName val="ИП"/>
      <sheetName val="Ист-ики финанс-я"/>
      <sheetName val="Расчет прибыли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0">
          <cell r="E20" t="str">
            <v>L7.4</v>
          </cell>
          <cell r="G20">
            <v>259531.91948880002</v>
          </cell>
        </row>
        <row r="24">
          <cell r="G24">
            <v>187734.27693487064</v>
          </cell>
        </row>
        <row r="25">
          <cell r="G25">
            <v>198473.26020107273</v>
          </cell>
        </row>
        <row r="26">
          <cell r="G26">
            <v>153324.92000000001</v>
          </cell>
        </row>
        <row r="28">
          <cell r="G28">
            <v>191832.47290346003</v>
          </cell>
        </row>
        <row r="29">
          <cell r="E29" t="str">
            <v>L7.7.4.3</v>
          </cell>
          <cell r="G29">
            <v>1068.0999999999999</v>
          </cell>
        </row>
        <row r="30">
          <cell r="G30">
            <v>36057.688800000004</v>
          </cell>
        </row>
        <row r="31">
          <cell r="G31">
            <v>0</v>
          </cell>
        </row>
        <row r="32">
          <cell r="G32">
            <v>15183.92</v>
          </cell>
        </row>
        <row r="33">
          <cell r="G33">
            <v>15071.91</v>
          </cell>
        </row>
        <row r="34">
          <cell r="G34">
            <v>284</v>
          </cell>
        </row>
        <row r="35">
          <cell r="G35">
            <v>5382</v>
          </cell>
        </row>
        <row r="36">
          <cell r="G36">
            <v>6079.8672500000002</v>
          </cell>
        </row>
        <row r="37">
          <cell r="G37">
            <v>94182.281474289921</v>
          </cell>
        </row>
        <row r="38">
          <cell r="G38">
            <v>26945</v>
          </cell>
        </row>
        <row r="39">
          <cell r="E39" t="str">
            <v>L7.7.12</v>
          </cell>
          <cell r="G39">
            <v>40466.800000000003</v>
          </cell>
        </row>
        <row r="40">
          <cell r="G40">
            <v>670454.25656184379</v>
          </cell>
        </row>
        <row r="42">
          <cell r="G42">
            <v>20482.38</v>
          </cell>
        </row>
        <row r="43">
          <cell r="G43">
            <v>32161.68184492</v>
          </cell>
        </row>
        <row r="44">
          <cell r="G44">
            <v>256249.1998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51">
          <cell r="E51" t="str">
            <v>L9.3</v>
          </cell>
          <cell r="G51">
            <v>1255396</v>
          </cell>
        </row>
        <row r="55">
          <cell r="E55" t="str">
            <v>L9.4.3</v>
          </cell>
          <cell r="G55">
            <v>1255396</v>
          </cell>
        </row>
        <row r="58">
          <cell r="G58">
            <v>0</v>
          </cell>
        </row>
        <row r="59">
          <cell r="G59">
            <v>75765.859491055759</v>
          </cell>
        </row>
        <row r="60">
          <cell r="G60">
            <v>33373.146508999998</v>
          </cell>
        </row>
        <row r="61">
          <cell r="G61">
            <v>6983.3161052660935</v>
          </cell>
        </row>
        <row r="62">
          <cell r="E62" t="str">
            <v>L10.5</v>
          </cell>
        </row>
        <row r="63">
          <cell r="G63">
            <v>23544</v>
          </cell>
        </row>
        <row r="65">
          <cell r="E65" t="str">
            <v>L10.10</v>
          </cell>
          <cell r="G65">
            <v>289711</v>
          </cell>
        </row>
        <row r="67">
          <cell r="E67" t="str">
            <v>L11</v>
          </cell>
        </row>
        <row r="70">
          <cell r="G70">
            <v>-114236.58673508909</v>
          </cell>
        </row>
        <row r="75">
          <cell r="E75" t="str">
            <v>L13.3</v>
          </cell>
          <cell r="G75">
            <v>85251</v>
          </cell>
        </row>
        <row r="83">
          <cell r="G83">
            <v>252881.75193283148</v>
          </cell>
        </row>
        <row r="100">
          <cell r="E100" t="str">
            <v>Mes</v>
          </cell>
          <cell r="G100">
            <v>12</v>
          </cell>
        </row>
        <row r="102">
          <cell r="E102" t="str">
            <v>L22</v>
          </cell>
          <cell r="G102">
            <v>52.892673026487238</v>
          </cell>
        </row>
        <row r="103">
          <cell r="E103" t="str">
            <v>L23</v>
          </cell>
          <cell r="G103">
            <v>50</v>
          </cell>
        </row>
      </sheetData>
      <sheetData sheetId="6" refreshError="1"/>
      <sheetData sheetId="7" refreshError="1">
        <row r="8">
          <cell r="S8">
            <v>710</v>
          </cell>
          <cell r="T8">
            <v>1172</v>
          </cell>
          <cell r="U8">
            <v>470</v>
          </cell>
          <cell r="V8">
            <v>440</v>
          </cell>
          <cell r="W8">
            <v>236</v>
          </cell>
          <cell r="X8">
            <v>183.7</v>
          </cell>
          <cell r="Y8">
            <v>255</v>
          </cell>
          <cell r="Z8">
            <v>53</v>
          </cell>
          <cell r="AD8">
            <v>710</v>
          </cell>
          <cell r="AE8">
            <v>1172</v>
          </cell>
          <cell r="AF8">
            <v>470</v>
          </cell>
          <cell r="AG8">
            <v>440</v>
          </cell>
          <cell r="AH8">
            <v>236</v>
          </cell>
          <cell r="AI8">
            <v>183.7</v>
          </cell>
          <cell r="AJ8">
            <v>255</v>
          </cell>
          <cell r="AK8">
            <v>53</v>
          </cell>
        </row>
        <row r="9"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</row>
        <row r="10"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S11">
            <v>710</v>
          </cell>
          <cell r="T11">
            <v>1172</v>
          </cell>
          <cell r="U11">
            <v>470</v>
          </cell>
          <cell r="V11">
            <v>440</v>
          </cell>
          <cell r="W11">
            <v>236</v>
          </cell>
          <cell r="X11">
            <v>183.7</v>
          </cell>
          <cell r="Y11">
            <v>255</v>
          </cell>
          <cell r="Z11">
            <v>53</v>
          </cell>
          <cell r="AD11">
            <v>710</v>
          </cell>
          <cell r="AE11">
            <v>1172</v>
          </cell>
          <cell r="AF11">
            <v>470</v>
          </cell>
          <cell r="AG11">
            <v>440</v>
          </cell>
          <cell r="AH11">
            <v>236</v>
          </cell>
          <cell r="AI11">
            <v>183.7</v>
          </cell>
          <cell r="AJ11">
            <v>255</v>
          </cell>
          <cell r="AK11">
            <v>53</v>
          </cell>
        </row>
        <row r="12">
          <cell r="S12">
            <v>710</v>
          </cell>
          <cell r="T12">
            <v>1172</v>
          </cell>
          <cell r="U12">
            <v>470</v>
          </cell>
          <cell r="V12">
            <v>440</v>
          </cell>
          <cell r="W12">
            <v>236</v>
          </cell>
          <cell r="X12">
            <v>183.7</v>
          </cell>
          <cell r="Y12">
            <v>255</v>
          </cell>
          <cell r="Z12">
            <v>53</v>
          </cell>
          <cell r="AD12">
            <v>710</v>
          </cell>
          <cell r="AE12">
            <v>1172</v>
          </cell>
          <cell r="AF12">
            <v>470</v>
          </cell>
          <cell r="AG12">
            <v>440</v>
          </cell>
          <cell r="AH12">
            <v>236</v>
          </cell>
          <cell r="AI12">
            <v>183.7</v>
          </cell>
          <cell r="AJ12">
            <v>255</v>
          </cell>
          <cell r="AK12">
            <v>53</v>
          </cell>
        </row>
        <row r="13">
          <cell r="S13">
            <v>90</v>
          </cell>
          <cell r="T13">
            <v>0</v>
          </cell>
          <cell r="U13">
            <v>175</v>
          </cell>
          <cell r="V13">
            <v>20</v>
          </cell>
          <cell r="W13">
            <v>114</v>
          </cell>
          <cell r="X13">
            <v>0</v>
          </cell>
          <cell r="Y13">
            <v>28</v>
          </cell>
          <cell r="Z13">
            <v>0</v>
          </cell>
          <cell r="AD13">
            <v>90</v>
          </cell>
          <cell r="AE13">
            <v>0</v>
          </cell>
          <cell r="AF13">
            <v>175</v>
          </cell>
          <cell r="AG13">
            <v>0</v>
          </cell>
          <cell r="AH13">
            <v>114</v>
          </cell>
          <cell r="AI13">
            <v>0</v>
          </cell>
          <cell r="AJ13">
            <v>28</v>
          </cell>
          <cell r="AK13">
            <v>0</v>
          </cell>
        </row>
        <row r="14">
          <cell r="S14">
            <v>54.6</v>
          </cell>
          <cell r="T14">
            <v>125</v>
          </cell>
          <cell r="U14">
            <v>49.1</v>
          </cell>
          <cell r="V14">
            <v>41.2</v>
          </cell>
          <cell r="W14">
            <v>21.2</v>
          </cell>
          <cell r="X14">
            <v>39.200000000000003</v>
          </cell>
          <cell r="Y14">
            <v>44.7</v>
          </cell>
          <cell r="Z14">
            <v>8</v>
          </cell>
          <cell r="AD14">
            <v>53.7</v>
          </cell>
          <cell r="AE14">
            <v>131.6</v>
          </cell>
          <cell r="AF14">
            <v>48.9</v>
          </cell>
          <cell r="AG14">
            <v>52</v>
          </cell>
          <cell r="AH14">
            <v>15</v>
          </cell>
          <cell r="AI14">
            <v>19.5</v>
          </cell>
          <cell r="AJ14">
            <v>22</v>
          </cell>
          <cell r="AK14">
            <v>7</v>
          </cell>
        </row>
        <row r="16">
          <cell r="H16">
            <v>14</v>
          </cell>
          <cell r="I16">
            <v>17</v>
          </cell>
          <cell r="J16">
            <v>10</v>
          </cell>
          <cell r="K16">
            <v>7</v>
          </cell>
          <cell r="L16">
            <v>4</v>
          </cell>
          <cell r="M16">
            <v>4</v>
          </cell>
          <cell r="N16">
            <v>5</v>
          </cell>
          <cell r="O16">
            <v>0</v>
          </cell>
          <cell r="S16">
            <v>14</v>
          </cell>
          <cell r="T16">
            <v>17</v>
          </cell>
          <cell r="U16">
            <v>6</v>
          </cell>
          <cell r="V16">
            <v>7</v>
          </cell>
          <cell r="W16">
            <v>4</v>
          </cell>
          <cell r="X16">
            <v>2.5</v>
          </cell>
          <cell r="Y16">
            <v>5.0999999999999996</v>
          </cell>
        </row>
        <row r="17">
          <cell r="H17">
            <v>18.7</v>
          </cell>
          <cell r="I17">
            <v>57.7</v>
          </cell>
          <cell r="J17">
            <v>19</v>
          </cell>
          <cell r="K17">
            <v>15.7</v>
          </cell>
          <cell r="L17">
            <v>4.2</v>
          </cell>
          <cell r="M17">
            <v>0</v>
          </cell>
          <cell r="N17">
            <v>0</v>
          </cell>
          <cell r="O17">
            <v>0</v>
          </cell>
          <cell r="S17">
            <v>19</v>
          </cell>
          <cell r="T17">
            <v>26</v>
          </cell>
          <cell r="U17">
            <v>19</v>
          </cell>
          <cell r="V17">
            <v>8</v>
          </cell>
          <cell r="W17">
            <v>6</v>
          </cell>
          <cell r="X17">
            <v>1.7</v>
          </cell>
          <cell r="Y17">
            <v>25</v>
          </cell>
        </row>
        <row r="18">
          <cell r="H18">
            <v>0</v>
          </cell>
          <cell r="I18">
            <v>3.6</v>
          </cell>
          <cell r="J18">
            <v>0</v>
          </cell>
          <cell r="K18">
            <v>4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T18">
            <v>23</v>
          </cell>
          <cell r="V18">
            <v>6</v>
          </cell>
          <cell r="W18">
            <v>0</v>
          </cell>
          <cell r="X18">
            <v>0</v>
          </cell>
        </row>
        <row r="19">
          <cell r="H19">
            <v>19.100000000000001</v>
          </cell>
          <cell r="I19">
            <v>91.4</v>
          </cell>
          <cell r="J19">
            <v>19.600000000000001</v>
          </cell>
          <cell r="K19">
            <v>18.7</v>
          </cell>
          <cell r="L19">
            <v>5.0999999999999996</v>
          </cell>
          <cell r="M19">
            <v>15.3</v>
          </cell>
          <cell r="N19">
            <v>26.7</v>
          </cell>
          <cell r="O19">
            <v>3.1</v>
          </cell>
          <cell r="S19">
            <v>21.6</v>
          </cell>
          <cell r="T19">
            <v>59</v>
          </cell>
          <cell r="U19">
            <v>24.1</v>
          </cell>
          <cell r="V19">
            <v>20.2</v>
          </cell>
          <cell r="W19">
            <v>11.2</v>
          </cell>
          <cell r="X19">
            <v>35</v>
          </cell>
          <cell r="Y19">
            <v>14.6</v>
          </cell>
          <cell r="Z19">
            <v>8</v>
          </cell>
        </row>
        <row r="20">
          <cell r="H20">
            <v>188.3</v>
          </cell>
          <cell r="I20">
            <v>229.7</v>
          </cell>
          <cell r="J20">
            <v>64.099999999999994</v>
          </cell>
          <cell r="K20">
            <v>118.9</v>
          </cell>
          <cell r="L20">
            <v>33.299999999999997</v>
          </cell>
          <cell r="M20">
            <v>58.7</v>
          </cell>
          <cell r="N20">
            <v>80.3</v>
          </cell>
          <cell r="O20">
            <v>24.4</v>
          </cell>
          <cell r="S20">
            <v>187</v>
          </cell>
          <cell r="T20">
            <v>234</v>
          </cell>
          <cell r="U20">
            <v>63</v>
          </cell>
          <cell r="V20">
            <v>119</v>
          </cell>
          <cell r="W20">
            <v>34</v>
          </cell>
          <cell r="X20">
            <v>42.5</v>
          </cell>
          <cell r="Y20">
            <v>83</v>
          </cell>
          <cell r="Z20">
            <v>22</v>
          </cell>
        </row>
        <row r="22">
          <cell r="I22">
            <v>35</v>
          </cell>
          <cell r="J22">
            <v>0</v>
          </cell>
          <cell r="T22">
            <v>35</v>
          </cell>
          <cell r="AE22">
            <v>35</v>
          </cell>
        </row>
        <row r="23">
          <cell r="I23">
            <v>0</v>
          </cell>
          <cell r="J23">
            <v>0</v>
          </cell>
        </row>
        <row r="24">
          <cell r="H24">
            <v>100</v>
          </cell>
          <cell r="I24">
            <v>96</v>
          </cell>
          <cell r="J24">
            <v>54</v>
          </cell>
          <cell r="K24">
            <v>99</v>
          </cell>
          <cell r="L24">
            <v>23</v>
          </cell>
          <cell r="M24">
            <v>17</v>
          </cell>
          <cell r="N24">
            <v>58</v>
          </cell>
          <cell r="O24">
            <v>24.4</v>
          </cell>
          <cell r="S24">
            <v>100</v>
          </cell>
          <cell r="T24">
            <v>101</v>
          </cell>
          <cell r="U24">
            <v>54</v>
          </cell>
          <cell r="V24">
            <v>99</v>
          </cell>
          <cell r="W24">
            <v>23</v>
          </cell>
          <cell r="X24">
            <v>17</v>
          </cell>
          <cell r="Y24">
            <v>62</v>
          </cell>
          <cell r="Z24">
            <v>22</v>
          </cell>
          <cell r="AD24">
            <v>100</v>
          </cell>
          <cell r="AE24">
            <v>101</v>
          </cell>
          <cell r="AF24">
            <v>54</v>
          </cell>
          <cell r="AG24">
            <v>97</v>
          </cell>
          <cell r="AH24">
            <v>23</v>
          </cell>
          <cell r="AI24">
            <v>17</v>
          </cell>
          <cell r="AJ24">
            <v>62</v>
          </cell>
          <cell r="AK24">
            <v>22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>
        <row r="28">
          <cell r="J28">
            <v>0</v>
          </cell>
          <cell r="K28">
            <v>0</v>
          </cell>
          <cell r="L28">
            <v>0</v>
          </cell>
          <cell r="M28">
            <v>344.93001710571332</v>
          </cell>
          <cell r="N28">
            <v>344.93001710571332</v>
          </cell>
          <cell r="O28">
            <v>344.93001710571332</v>
          </cell>
          <cell r="P28">
            <v>322.14757067056536</v>
          </cell>
          <cell r="Q28">
            <v>322.14757067056536</v>
          </cell>
          <cell r="R28">
            <v>322.14757067056536</v>
          </cell>
          <cell r="S28">
            <v>442.21632015382767</v>
          </cell>
          <cell r="T28">
            <v>442.21632015382767</v>
          </cell>
          <cell r="U28">
            <v>442.21632015382767</v>
          </cell>
          <cell r="V28">
            <v>316.23290389657353</v>
          </cell>
          <cell r="W28">
            <v>316.23290389657353</v>
          </cell>
          <cell r="X28">
            <v>316.23290389657353</v>
          </cell>
          <cell r="Y28">
            <v>398.48360781011195</v>
          </cell>
          <cell r="Z28">
            <v>398.48360781011195</v>
          </cell>
          <cell r="AA28">
            <v>398.48360781011195</v>
          </cell>
          <cell r="AB28">
            <v>386.15090133802119</v>
          </cell>
          <cell r="AC28">
            <v>386.15090133802119</v>
          </cell>
          <cell r="AD28">
            <v>386.15090133802119</v>
          </cell>
          <cell r="AE28">
            <v>335.13509006004</v>
          </cell>
          <cell r="AF28">
            <v>335.13509006004</v>
          </cell>
          <cell r="AG28">
            <v>335.13509006004</v>
          </cell>
          <cell r="AH28">
            <v>395.95421810699594</v>
          </cell>
          <cell r="AI28">
            <v>395.95421810699594</v>
          </cell>
          <cell r="AJ28">
            <v>395.95421810699594</v>
          </cell>
          <cell r="AK28">
            <v>0</v>
          </cell>
          <cell r="AL28">
            <v>0</v>
          </cell>
          <cell r="AM28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45.242648555068065</v>
          </cell>
          <cell r="H40">
            <v>45.242648555068065</v>
          </cell>
          <cell r="I40">
            <v>45.242648555068065</v>
          </cell>
          <cell r="J40">
            <v>0</v>
          </cell>
          <cell r="K40">
            <v>0</v>
          </cell>
          <cell r="L40">
            <v>0</v>
          </cell>
          <cell r="M40">
            <v>45.242648555068065</v>
          </cell>
          <cell r="N40">
            <v>45.242648555068065</v>
          </cell>
          <cell r="O40">
            <v>45.242648555068065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E56" t="str">
            <v>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E57" t="str">
            <v>19</v>
          </cell>
          <cell r="F57" t="str">
            <v>%</v>
          </cell>
          <cell r="G57">
            <v>0.57975942693992233</v>
          </cell>
          <cell r="H57">
            <v>0.57975942693992233</v>
          </cell>
          <cell r="I57">
            <v>0.57975942693992233</v>
          </cell>
          <cell r="K57">
            <v>0</v>
          </cell>
          <cell r="L57">
            <v>0</v>
          </cell>
          <cell r="M57">
            <v>2.6907309502215373</v>
          </cell>
          <cell r="N57">
            <v>2.6907309502215373</v>
          </cell>
          <cell r="O57">
            <v>2.6907309502215373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E58" t="str">
            <v>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65">
          <cell r="C65" t="str">
            <v>Другие виды топлива</v>
          </cell>
          <cell r="D65" t="str">
            <v>L19</v>
          </cell>
          <cell r="E65" t="str">
            <v>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E66" t="str">
            <v>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E70" t="str">
            <v>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E71" t="str">
            <v>20</v>
          </cell>
          <cell r="G71">
            <v>0.77999997661340725</v>
          </cell>
          <cell r="H71">
            <v>0.77999997661340725</v>
          </cell>
          <cell r="I71">
            <v>0.77999997661340725</v>
          </cell>
          <cell r="K71">
            <v>0</v>
          </cell>
          <cell r="L71">
            <v>0</v>
          </cell>
          <cell r="M71">
            <v>0.77999997661340725</v>
          </cell>
          <cell r="N71">
            <v>0.77999997661340725</v>
          </cell>
          <cell r="O71">
            <v>0.77999997661340725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E72" t="str">
            <v>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9">
          <cell r="C79" t="str">
            <v>Другие виды топлива</v>
          </cell>
          <cell r="D79" t="str">
            <v>L20</v>
          </cell>
          <cell r="E79" t="str">
            <v>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E80" t="str">
            <v>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E84" t="str">
            <v>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E85" t="str">
            <v>21</v>
          </cell>
          <cell r="F85" t="str">
            <v>тыс. тнт</v>
          </cell>
          <cell r="G85">
            <v>58.003397322525508</v>
          </cell>
          <cell r="H85">
            <v>58.003397322525508</v>
          </cell>
          <cell r="I85">
            <v>58.003397322525508</v>
          </cell>
          <cell r="J85">
            <v>0</v>
          </cell>
          <cell r="K85">
            <v>0</v>
          </cell>
          <cell r="L85">
            <v>0</v>
          </cell>
          <cell r="M85">
            <v>58.003397322525508</v>
          </cell>
          <cell r="N85">
            <v>58.003397322525508</v>
          </cell>
          <cell r="O85">
            <v>58.003397322525508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E86" t="str">
            <v>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E93" t="str">
            <v>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E94" t="str">
            <v>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521.0474865022079</v>
          </cell>
          <cell r="H99">
            <v>492.51386212395386</v>
          </cell>
          <cell r="I99">
            <v>0</v>
          </cell>
          <cell r="K99">
            <v>0</v>
          </cell>
          <cell r="L99">
            <v>0</v>
          </cell>
          <cell r="M99">
            <v>521.0474865022079</v>
          </cell>
          <cell r="N99">
            <v>492.51386212395386</v>
          </cell>
          <cell r="O99">
            <v>0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M101">
            <v>692.18011933506011</v>
          </cell>
          <cell r="N101">
            <v>182.05218786</v>
          </cell>
          <cell r="O101">
            <v>0</v>
          </cell>
          <cell r="P101">
            <v>4553.2857383999999</v>
          </cell>
          <cell r="Q101">
            <v>1343.718854332579</v>
          </cell>
          <cell r="R101">
            <v>0</v>
          </cell>
          <cell r="S101">
            <v>2403.4457383999998</v>
          </cell>
          <cell r="T101">
            <v>0</v>
          </cell>
          <cell r="U101">
            <v>0</v>
          </cell>
          <cell r="V101">
            <v>3485.6435033600001</v>
          </cell>
          <cell r="W101">
            <v>990.51641212837694</v>
          </cell>
          <cell r="X101">
            <v>0</v>
          </cell>
          <cell r="Y101">
            <v>1992.5757383999999</v>
          </cell>
          <cell r="Z101">
            <v>1781.330379682865</v>
          </cell>
          <cell r="AA101">
            <v>0</v>
          </cell>
          <cell r="AB101">
            <v>2803.7757384000001</v>
          </cell>
          <cell r="AC101">
            <v>652.12016502360609</v>
          </cell>
          <cell r="AD101">
            <v>0</v>
          </cell>
          <cell r="AE101">
            <v>3594.4757384</v>
          </cell>
          <cell r="AF101">
            <v>914.71961047995853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1337.6634050632911</v>
          </cell>
          <cell r="N103">
            <v>0</v>
          </cell>
          <cell r="O103">
            <v>0</v>
          </cell>
          <cell r="P103">
            <v>1337.0785063291141</v>
          </cell>
          <cell r="Q103">
            <v>0</v>
          </cell>
          <cell r="R103">
            <v>0</v>
          </cell>
          <cell r="S103">
            <v>1449.3790632911393</v>
          </cell>
          <cell r="T103">
            <v>0</v>
          </cell>
          <cell r="U103">
            <v>0</v>
          </cell>
          <cell r="V103">
            <v>1380.4779924050633</v>
          </cell>
          <cell r="W103">
            <v>0</v>
          </cell>
          <cell r="X103">
            <v>0</v>
          </cell>
          <cell r="Y103">
            <v>1442.711217721519</v>
          </cell>
          <cell r="Z103">
            <v>0</v>
          </cell>
          <cell r="AA103">
            <v>0</v>
          </cell>
          <cell r="AB103">
            <v>1374.2780658227848</v>
          </cell>
          <cell r="AC103">
            <v>0</v>
          </cell>
          <cell r="AD103">
            <v>0</v>
          </cell>
          <cell r="AE103">
            <v>1333.5691139240507</v>
          </cell>
          <cell r="AF103">
            <v>0</v>
          </cell>
          <cell r="AG103">
            <v>0</v>
          </cell>
          <cell r="AH103">
            <v>1393.1118050632913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M105">
            <v>1471</v>
          </cell>
          <cell r="N105">
            <v>0</v>
          </cell>
          <cell r="O105">
            <v>0</v>
          </cell>
          <cell r="P105">
            <v>1471</v>
          </cell>
          <cell r="Q105">
            <v>0</v>
          </cell>
          <cell r="R105">
            <v>0</v>
          </cell>
          <cell r="S105">
            <v>1436.5430352691378</v>
          </cell>
          <cell r="T105">
            <v>0</v>
          </cell>
          <cell r="U105">
            <v>0</v>
          </cell>
          <cell r="V105">
            <v>1471</v>
          </cell>
          <cell r="W105">
            <v>0</v>
          </cell>
          <cell r="X105">
            <v>0</v>
          </cell>
          <cell r="Y105">
            <v>1419.4488145019927</v>
          </cell>
          <cell r="Z105">
            <v>0</v>
          </cell>
          <cell r="AA105">
            <v>0</v>
          </cell>
          <cell r="AB105">
            <v>1471</v>
          </cell>
          <cell r="AC105">
            <v>0</v>
          </cell>
          <cell r="AD105">
            <v>0</v>
          </cell>
          <cell r="AE105">
            <v>1471</v>
          </cell>
          <cell r="AF105">
            <v>0</v>
          </cell>
          <cell r="AG105">
            <v>0</v>
          </cell>
          <cell r="AH105">
            <v>1471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E112" t="str">
            <v>23.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E113" t="str">
            <v>Кузнецкий23.</v>
          </cell>
          <cell r="F113" t="str">
            <v>тыс.руб.</v>
          </cell>
          <cell r="G113">
            <v>30222.524383490811</v>
          </cell>
          <cell r="H113">
            <v>28567.477231627243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30222.524383490811</v>
          </cell>
          <cell r="N113">
            <v>28567.477231627243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E114" t="str">
            <v>23.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E121" t="str">
            <v>23.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E122" t="str">
            <v>23.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1059329.3771687471</v>
          </cell>
          <cell r="N123">
            <v>15208.833860584555</v>
          </cell>
          <cell r="O123">
            <v>0</v>
          </cell>
          <cell r="P123">
            <v>2012080.2429312691</v>
          </cell>
          <cell r="Q123">
            <v>19061.379518689773</v>
          </cell>
          <cell r="R123">
            <v>0</v>
          </cell>
          <cell r="S123">
            <v>366784.34542801772</v>
          </cell>
          <cell r="T123">
            <v>0</v>
          </cell>
          <cell r="U123">
            <v>0</v>
          </cell>
          <cell r="V123">
            <v>705147.73641361669</v>
          </cell>
          <cell r="W123">
            <v>5098.3042787602908</v>
          </cell>
          <cell r="X123">
            <v>0</v>
          </cell>
          <cell r="Y123">
            <v>195461.59243349926</v>
          </cell>
          <cell r="Z123">
            <v>360.93276865679559</v>
          </cell>
          <cell r="AA123">
            <v>0</v>
          </cell>
          <cell r="AB123">
            <v>299232.06442316168</v>
          </cell>
          <cell r="AC123">
            <v>1054.2021156082503</v>
          </cell>
          <cell r="AD123">
            <v>0</v>
          </cell>
          <cell r="AE123">
            <v>252275.95445678331</v>
          </cell>
          <cell r="AF123">
            <v>1008.0645461197722</v>
          </cell>
          <cell r="AG123">
            <v>0</v>
          </cell>
          <cell r="AH123">
            <v>73881.278415402136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471.5725134977921</v>
          </cell>
          <cell r="H128">
            <v>474.54082003160033</v>
          </cell>
          <cell r="I128">
            <v>0</v>
          </cell>
          <cell r="K128">
            <v>0</v>
          </cell>
          <cell r="L128">
            <v>0</v>
          </cell>
          <cell r="M128">
            <v>471.5725134977921</v>
          </cell>
          <cell r="N128">
            <v>474.54082003160033</v>
          </cell>
          <cell r="O128">
            <v>0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M130">
            <v>365.75426159999995</v>
          </cell>
          <cell r="N130">
            <v>368.05649663999998</v>
          </cell>
          <cell r="O130">
            <v>0</v>
          </cell>
          <cell r="P130">
            <v>365.75426159999995</v>
          </cell>
          <cell r="Q130">
            <v>368.05649663999998</v>
          </cell>
          <cell r="R130">
            <v>0</v>
          </cell>
          <cell r="S130">
            <v>365.75426159999995</v>
          </cell>
          <cell r="T130">
            <v>0</v>
          </cell>
          <cell r="U130">
            <v>0</v>
          </cell>
          <cell r="V130">
            <v>368.05649663999998</v>
          </cell>
          <cell r="W130">
            <v>368.05649663999998</v>
          </cell>
          <cell r="X130">
            <v>0</v>
          </cell>
          <cell r="Y130">
            <v>365.75426159999995</v>
          </cell>
          <cell r="Z130">
            <v>368.05649663999998</v>
          </cell>
          <cell r="AA130">
            <v>0</v>
          </cell>
          <cell r="AB130">
            <v>365.75426159999995</v>
          </cell>
          <cell r="AC130">
            <v>368.05649663999998</v>
          </cell>
          <cell r="AD130">
            <v>0</v>
          </cell>
          <cell r="AE130">
            <v>365.75426159999995</v>
          </cell>
          <cell r="AF130">
            <v>368.05649663999998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M132">
            <v>210.85799171450748</v>
          </cell>
          <cell r="N132">
            <v>212.68365311999997</v>
          </cell>
          <cell r="O132">
            <v>0</v>
          </cell>
          <cell r="P132">
            <v>210.85799171450748</v>
          </cell>
          <cell r="Q132">
            <v>212.14856447999998</v>
          </cell>
          <cell r="R132">
            <v>0</v>
          </cell>
          <cell r="S132">
            <v>210.85799171450748</v>
          </cell>
          <cell r="T132">
            <v>212.44427135999999</v>
          </cell>
          <cell r="U132">
            <v>0</v>
          </cell>
          <cell r="V132">
            <v>210.85799171450748</v>
          </cell>
          <cell r="W132">
            <v>210.21942911999997</v>
          </cell>
          <cell r="X132">
            <v>0</v>
          </cell>
          <cell r="Y132">
            <v>210.85799171450748</v>
          </cell>
          <cell r="Z132">
            <v>0</v>
          </cell>
          <cell r="AA132">
            <v>0</v>
          </cell>
          <cell r="AB132">
            <v>210.85799171450748</v>
          </cell>
          <cell r="AC132">
            <v>212.14856447999998</v>
          </cell>
          <cell r="AD132">
            <v>0</v>
          </cell>
          <cell r="AE132">
            <v>135.730991439641</v>
          </cell>
          <cell r="AF132">
            <v>113.41062912000001</v>
          </cell>
          <cell r="AG132">
            <v>0</v>
          </cell>
          <cell r="AH132">
            <v>210.85799171450748</v>
          </cell>
          <cell r="AI132">
            <v>208.88170751999994</v>
          </cell>
          <cell r="AJ132">
            <v>0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M134">
            <v>180.64100771450748</v>
          </cell>
          <cell r="N134">
            <v>183.07072127999999</v>
          </cell>
          <cell r="O134">
            <v>0</v>
          </cell>
          <cell r="P134">
            <v>180.64100771450748</v>
          </cell>
          <cell r="Q134">
            <v>183.05663999999996</v>
          </cell>
          <cell r="R134">
            <v>0</v>
          </cell>
          <cell r="S134">
            <v>180.64100771450748</v>
          </cell>
          <cell r="T134">
            <v>183.05663999999996</v>
          </cell>
          <cell r="U134">
            <v>0</v>
          </cell>
          <cell r="V134">
            <v>180.64100771450748</v>
          </cell>
          <cell r="W134">
            <v>183.07072127999999</v>
          </cell>
          <cell r="X134">
            <v>0</v>
          </cell>
          <cell r="Y134">
            <v>180.64100771450748</v>
          </cell>
          <cell r="Z134">
            <v>183.07072127999999</v>
          </cell>
          <cell r="AA134">
            <v>0</v>
          </cell>
          <cell r="AB134">
            <v>180.64100771450748</v>
          </cell>
          <cell r="AC134">
            <v>183.07072127999999</v>
          </cell>
          <cell r="AD134">
            <v>0</v>
          </cell>
          <cell r="AE134">
            <v>106.21149143964099</v>
          </cell>
          <cell r="AF134">
            <v>0</v>
          </cell>
          <cell r="AG134">
            <v>0</v>
          </cell>
          <cell r="AH134">
            <v>180.64100771450748</v>
          </cell>
          <cell r="AI134">
            <v>183.07072127999999</v>
          </cell>
          <cell r="AJ134">
            <v>0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27352.807866794457</v>
          </cell>
          <cell r="H142">
            <v>27524.979730049985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27352.807866794457</v>
          </cell>
          <cell r="N142">
            <v>27524.979730049985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168354.34318704106</v>
          </cell>
          <cell r="N152">
            <v>169957.99722244029</v>
          </cell>
          <cell r="O152">
            <v>0</v>
          </cell>
          <cell r="P152">
            <v>288520.63667081454</v>
          </cell>
          <cell r="Q152">
            <v>290894.47207394295</v>
          </cell>
          <cell r="R152">
            <v>0</v>
          </cell>
          <cell r="S152">
            <v>47814.91165744052</v>
          </cell>
          <cell r="T152">
            <v>48279.134799519794</v>
          </cell>
          <cell r="U152">
            <v>0</v>
          </cell>
          <cell r="V152">
            <v>103246.68587880829</v>
          </cell>
          <cell r="W152">
            <v>103183.98130327986</v>
          </cell>
          <cell r="X152">
            <v>0</v>
          </cell>
          <cell r="Y152">
            <v>25757.096462657555</v>
          </cell>
          <cell r="Z152">
            <v>19363.225755402582</v>
          </cell>
          <cell r="AA152">
            <v>0</v>
          </cell>
          <cell r="AB152">
            <v>45807.558988703087</v>
          </cell>
          <cell r="AC152">
            <v>46088.030548728093</v>
          </cell>
          <cell r="AD152">
            <v>0</v>
          </cell>
          <cell r="AE152">
            <v>25676.60672329837</v>
          </cell>
          <cell r="AF152">
            <v>21523.023773771893</v>
          </cell>
          <cell r="AG152">
            <v>0</v>
          </cell>
          <cell r="AH152">
            <v>11182.489399165152</v>
          </cell>
          <cell r="AI152">
            <v>11077.680580323982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57575.332250285268</v>
          </cell>
          <cell r="H157">
            <v>56092.456961677228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57575.332250285268</v>
          </cell>
          <cell r="N157">
            <v>56092.456961677228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1272.5897817455627</v>
          </cell>
          <cell r="H172">
            <v>1239.8137322443245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1272.5897817455627</v>
          </cell>
          <cell r="N172">
            <v>1239.8137322443245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992.62</v>
          </cell>
          <cell r="H187">
            <v>967.05468215555425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992.62</v>
          </cell>
          <cell r="N187">
            <v>967.05468215555425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3" refreshError="1">
        <row r="12">
          <cell r="K12">
            <v>0</v>
          </cell>
          <cell r="L12">
            <v>0</v>
          </cell>
          <cell r="M12">
            <v>327.19</v>
          </cell>
          <cell r="N12">
            <v>327.19</v>
          </cell>
          <cell r="O12">
            <v>327.19</v>
          </cell>
          <cell r="P12">
            <v>589.22</v>
          </cell>
          <cell r="Q12">
            <v>589.22</v>
          </cell>
          <cell r="R12">
            <v>589.22</v>
          </cell>
          <cell r="S12">
            <v>116.4</v>
          </cell>
          <cell r="T12">
            <v>116.4</v>
          </cell>
          <cell r="U12">
            <v>116.4</v>
          </cell>
          <cell r="V12">
            <v>298.10000000000002</v>
          </cell>
          <cell r="W12">
            <v>298.10000000000002</v>
          </cell>
          <cell r="X12">
            <v>298.10000000000002</v>
          </cell>
          <cell r="Y12">
            <v>86.21</v>
          </cell>
          <cell r="Z12">
            <v>86.21</v>
          </cell>
          <cell r="AA12">
            <v>86.21</v>
          </cell>
          <cell r="AB12">
            <v>123.59</v>
          </cell>
          <cell r="AC12">
            <v>123.59</v>
          </cell>
          <cell r="AD12">
            <v>123.59</v>
          </cell>
          <cell r="AE12">
            <v>125.9</v>
          </cell>
          <cell r="AF12">
            <v>125.9</v>
          </cell>
          <cell r="AG12">
            <v>125.9</v>
          </cell>
          <cell r="AH12">
            <v>31.17</v>
          </cell>
          <cell r="AI12">
            <v>31.17</v>
          </cell>
          <cell r="AJ12">
            <v>31.17</v>
          </cell>
          <cell r="AL12">
            <v>0</v>
          </cell>
          <cell r="AM12">
            <v>0</v>
          </cell>
        </row>
        <row r="14">
          <cell r="K14">
            <v>0</v>
          </cell>
          <cell r="L14">
            <v>0</v>
          </cell>
          <cell r="N14">
            <v>0</v>
          </cell>
          <cell r="O14">
            <v>0</v>
          </cell>
          <cell r="Q14">
            <v>0</v>
          </cell>
          <cell r="R14">
            <v>0</v>
          </cell>
          <cell r="T14">
            <v>0</v>
          </cell>
          <cell r="U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</row>
        <row r="19">
          <cell r="K19">
            <v>0</v>
          </cell>
          <cell r="L19">
            <v>0</v>
          </cell>
          <cell r="N19">
            <v>0</v>
          </cell>
          <cell r="O19">
            <v>0</v>
          </cell>
          <cell r="Q19">
            <v>0</v>
          </cell>
          <cell r="R19">
            <v>0</v>
          </cell>
          <cell r="T19">
            <v>0</v>
          </cell>
          <cell r="U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</row>
        <row r="20">
          <cell r="K20">
            <v>0</v>
          </cell>
          <cell r="L20">
            <v>0</v>
          </cell>
          <cell r="M20">
            <v>43.93</v>
          </cell>
          <cell r="N20">
            <v>43.93</v>
          </cell>
          <cell r="O20">
            <v>43.93</v>
          </cell>
          <cell r="P20">
            <v>24.49</v>
          </cell>
          <cell r="Q20">
            <v>24.49</v>
          </cell>
          <cell r="R20">
            <v>24.49</v>
          </cell>
          <cell r="T20">
            <v>0</v>
          </cell>
          <cell r="U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</row>
        <row r="23">
          <cell r="K23">
            <v>0</v>
          </cell>
          <cell r="L23">
            <v>0</v>
          </cell>
          <cell r="M23">
            <v>5590</v>
          </cell>
          <cell r="N23">
            <v>5590</v>
          </cell>
          <cell r="O23">
            <v>5590</v>
          </cell>
          <cell r="P23">
            <v>7053</v>
          </cell>
          <cell r="Q23">
            <v>7053</v>
          </cell>
          <cell r="R23">
            <v>7053</v>
          </cell>
          <cell r="S23">
            <v>1735</v>
          </cell>
          <cell r="T23">
            <v>1735</v>
          </cell>
          <cell r="U23">
            <v>1735</v>
          </cell>
          <cell r="V23">
            <v>3534</v>
          </cell>
          <cell r="W23">
            <v>3534</v>
          </cell>
          <cell r="X23">
            <v>3534</v>
          </cell>
          <cell r="Y23">
            <v>1158</v>
          </cell>
          <cell r="Z23">
            <v>1158</v>
          </cell>
          <cell r="AA23">
            <v>1158</v>
          </cell>
          <cell r="AB23">
            <v>2124</v>
          </cell>
          <cell r="AC23">
            <v>2124</v>
          </cell>
          <cell r="AD23">
            <v>2124</v>
          </cell>
          <cell r="AE23">
            <v>1570</v>
          </cell>
          <cell r="AF23">
            <v>1570</v>
          </cell>
          <cell r="AG23">
            <v>1570</v>
          </cell>
          <cell r="AH23">
            <v>3036</v>
          </cell>
          <cell r="AI23">
            <v>3036</v>
          </cell>
          <cell r="AJ23">
            <v>3036</v>
          </cell>
          <cell r="AL23">
            <v>0</v>
          </cell>
          <cell r="AM23">
            <v>0</v>
          </cell>
        </row>
        <row r="24">
          <cell r="K24">
            <v>0</v>
          </cell>
          <cell r="L24">
            <v>0</v>
          </cell>
          <cell r="N24">
            <v>0</v>
          </cell>
          <cell r="O24">
            <v>0</v>
          </cell>
          <cell r="Q24">
            <v>0</v>
          </cell>
          <cell r="R24">
            <v>0</v>
          </cell>
          <cell r="T24">
            <v>0</v>
          </cell>
          <cell r="U24">
            <v>0</v>
          </cell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</row>
        <row r="28">
          <cell r="J28">
            <v>0</v>
          </cell>
          <cell r="K28">
            <v>0</v>
          </cell>
          <cell r="L28">
            <v>0</v>
          </cell>
          <cell r="M28">
            <v>332.05226134291127</v>
          </cell>
          <cell r="N28">
            <v>332.05226134291127</v>
          </cell>
          <cell r="O28">
            <v>332.05226134291127</v>
          </cell>
          <cell r="P28">
            <v>315.48990065566238</v>
          </cell>
          <cell r="Q28">
            <v>315.48990065566238</v>
          </cell>
          <cell r="R28">
            <v>315.48990065566238</v>
          </cell>
          <cell r="S28">
            <v>446.3</v>
          </cell>
          <cell r="T28">
            <v>446.3</v>
          </cell>
          <cell r="U28">
            <v>446.3</v>
          </cell>
          <cell r="V28">
            <v>311.8</v>
          </cell>
          <cell r="W28">
            <v>311.8</v>
          </cell>
          <cell r="X28">
            <v>311.8</v>
          </cell>
          <cell r="Y28">
            <v>397.95438222838601</v>
          </cell>
          <cell r="Z28">
            <v>397.95438222838601</v>
          </cell>
          <cell r="AA28">
            <v>397.95438222838601</v>
          </cell>
          <cell r="AB28">
            <v>373.5</v>
          </cell>
          <cell r="AC28">
            <v>373.5</v>
          </cell>
          <cell r="AD28">
            <v>373.5</v>
          </cell>
          <cell r="AE28">
            <v>362.3</v>
          </cell>
          <cell r="AF28">
            <v>362.3</v>
          </cell>
          <cell r="AG28">
            <v>362.3</v>
          </cell>
          <cell r="AH28">
            <v>401.5</v>
          </cell>
          <cell r="AI28">
            <v>401.5</v>
          </cell>
          <cell r="AJ28">
            <v>401.5</v>
          </cell>
          <cell r="AK28">
            <v>0</v>
          </cell>
          <cell r="AL28">
            <v>0</v>
          </cell>
          <cell r="AM28">
            <v>0</v>
          </cell>
        </row>
        <row r="29">
          <cell r="K29">
            <v>0</v>
          </cell>
          <cell r="L29">
            <v>0</v>
          </cell>
          <cell r="N29">
            <v>0</v>
          </cell>
          <cell r="O29">
            <v>0</v>
          </cell>
          <cell r="Q29">
            <v>0</v>
          </cell>
          <cell r="R29">
            <v>0</v>
          </cell>
          <cell r="T29">
            <v>0</v>
          </cell>
          <cell r="U29">
            <v>0</v>
          </cell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</row>
        <row r="30">
          <cell r="K30">
            <v>0</v>
          </cell>
          <cell r="L30">
            <v>0</v>
          </cell>
          <cell r="M30">
            <v>332.05226134291127</v>
          </cell>
          <cell r="N30">
            <v>332.05226134291127</v>
          </cell>
          <cell r="O30">
            <v>332.05226134291127</v>
          </cell>
          <cell r="P30">
            <v>315.48990065566238</v>
          </cell>
          <cell r="Q30">
            <v>315.48990065566238</v>
          </cell>
          <cell r="R30">
            <v>315.48990065566238</v>
          </cell>
          <cell r="S30">
            <v>446.3</v>
          </cell>
          <cell r="T30">
            <v>446.3</v>
          </cell>
          <cell r="U30">
            <v>446.3</v>
          </cell>
          <cell r="V30">
            <v>311.8</v>
          </cell>
          <cell r="W30">
            <v>311.8</v>
          </cell>
          <cell r="X30">
            <v>311.8</v>
          </cell>
          <cell r="Y30">
            <v>397.95438222838601</v>
          </cell>
          <cell r="Z30">
            <v>397.95438222838601</v>
          </cell>
          <cell r="AA30">
            <v>397.95438222838601</v>
          </cell>
          <cell r="AB30">
            <v>373.5</v>
          </cell>
          <cell r="AC30">
            <v>373.5</v>
          </cell>
          <cell r="AD30">
            <v>373.5</v>
          </cell>
          <cell r="AE30">
            <v>362.3</v>
          </cell>
          <cell r="AF30">
            <v>362.3</v>
          </cell>
          <cell r="AG30">
            <v>362.3</v>
          </cell>
          <cell r="AH30">
            <v>401.5</v>
          </cell>
          <cell r="AI30">
            <v>401.5</v>
          </cell>
          <cell r="AJ30">
            <v>401.5</v>
          </cell>
          <cell r="AL30">
            <v>0</v>
          </cell>
          <cell r="AM30">
            <v>0</v>
          </cell>
        </row>
        <row r="33">
          <cell r="K33">
            <v>0</v>
          </cell>
          <cell r="L33">
            <v>0</v>
          </cell>
          <cell r="M33">
            <v>140.5</v>
          </cell>
          <cell r="N33">
            <v>140.5</v>
          </cell>
          <cell r="O33">
            <v>140.5</v>
          </cell>
          <cell r="P33">
            <v>141.9</v>
          </cell>
          <cell r="Q33">
            <v>141.9</v>
          </cell>
          <cell r="R33">
            <v>141.9</v>
          </cell>
          <cell r="S33">
            <v>163</v>
          </cell>
          <cell r="T33">
            <v>163</v>
          </cell>
          <cell r="U33">
            <v>163</v>
          </cell>
          <cell r="V33">
            <v>144.4</v>
          </cell>
          <cell r="W33">
            <v>144.4</v>
          </cell>
          <cell r="X33">
            <v>144.4</v>
          </cell>
          <cell r="Y33">
            <v>151.92372881355934</v>
          </cell>
          <cell r="Z33">
            <v>151.92372881355934</v>
          </cell>
          <cell r="AA33">
            <v>151.92372881355934</v>
          </cell>
          <cell r="AB33">
            <v>145.4</v>
          </cell>
          <cell r="AC33">
            <v>145.4</v>
          </cell>
          <cell r="AD33">
            <v>145.4</v>
          </cell>
          <cell r="AE33">
            <v>157.80000000000001</v>
          </cell>
          <cell r="AF33">
            <v>157.80000000000001</v>
          </cell>
          <cell r="AG33">
            <v>157.80000000000001</v>
          </cell>
          <cell r="AH33">
            <v>155.6</v>
          </cell>
          <cell r="AI33">
            <v>155.6</v>
          </cell>
          <cell r="AJ33">
            <v>155.6</v>
          </cell>
          <cell r="AL33">
            <v>0</v>
          </cell>
          <cell r="AM33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104.20810268362877</v>
          </cell>
          <cell r="H40">
            <v>104.20810268362877</v>
          </cell>
          <cell r="I40">
            <v>104.20810268362877</v>
          </cell>
          <cell r="J40">
            <v>0</v>
          </cell>
          <cell r="K40">
            <v>0</v>
          </cell>
          <cell r="L40">
            <v>0</v>
          </cell>
          <cell r="M40">
            <v>104.20810268362877</v>
          </cell>
          <cell r="N40">
            <v>104.20810268362877</v>
          </cell>
          <cell r="O40">
            <v>104.20810268362877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1.3120800348228889</v>
          </cell>
          <cell r="H57">
            <v>1.3120800348228889</v>
          </cell>
          <cell r="I57">
            <v>1.3120800348228889</v>
          </cell>
          <cell r="K57">
            <v>0</v>
          </cell>
          <cell r="L57">
            <v>0</v>
          </cell>
          <cell r="M57">
            <v>6.3553059414720696</v>
          </cell>
          <cell r="N57">
            <v>6.3553059414720696</v>
          </cell>
          <cell r="O57">
            <v>6.3553059414720696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59">
          <cell r="K59">
            <v>0</v>
          </cell>
          <cell r="L59">
            <v>0</v>
          </cell>
          <cell r="N59">
            <v>0</v>
          </cell>
          <cell r="O59">
            <v>0</v>
          </cell>
          <cell r="P59">
            <v>3.5663383218464002</v>
          </cell>
          <cell r="Q59">
            <v>3.5663383218464002</v>
          </cell>
          <cell r="R59">
            <v>3.5663383218464002</v>
          </cell>
          <cell r="T59">
            <v>0</v>
          </cell>
          <cell r="U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1.54728886210311</v>
          </cell>
          <cell r="AF59">
            <v>1.54728886210311</v>
          </cell>
          <cell r="AG59">
            <v>1.54728886210311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</row>
        <row r="61">
          <cell r="K61">
            <v>0</v>
          </cell>
          <cell r="L61">
            <v>0</v>
          </cell>
          <cell r="M61">
            <v>93.644694058527904</v>
          </cell>
          <cell r="N61">
            <v>93.644694058527904</v>
          </cell>
          <cell r="O61">
            <v>93.644694058527904</v>
          </cell>
          <cell r="P61">
            <v>96.433661678153598</v>
          </cell>
          <cell r="Q61">
            <v>96.433661678153598</v>
          </cell>
          <cell r="R61">
            <v>96.433661678153598</v>
          </cell>
          <cell r="S61">
            <v>100</v>
          </cell>
          <cell r="T61">
            <v>100</v>
          </cell>
          <cell r="U61">
            <v>100</v>
          </cell>
          <cell r="V61">
            <v>100</v>
          </cell>
          <cell r="W61">
            <v>100</v>
          </cell>
          <cell r="X61">
            <v>100</v>
          </cell>
          <cell r="Y61">
            <v>100</v>
          </cell>
          <cell r="Z61">
            <v>100</v>
          </cell>
          <cell r="AA61">
            <v>100</v>
          </cell>
          <cell r="AB61">
            <v>100</v>
          </cell>
          <cell r="AC61">
            <v>100</v>
          </cell>
          <cell r="AD61">
            <v>100</v>
          </cell>
          <cell r="AE61">
            <v>98.452711137896898</v>
          </cell>
          <cell r="AF61">
            <v>98.452711137896898</v>
          </cell>
          <cell r="AG61">
            <v>98.452711137896898</v>
          </cell>
          <cell r="AH61">
            <v>100</v>
          </cell>
          <cell r="AI61">
            <v>100</v>
          </cell>
          <cell r="AJ61">
            <v>100</v>
          </cell>
          <cell r="AL61">
            <v>0</v>
          </cell>
          <cell r="AM61">
            <v>0</v>
          </cell>
        </row>
        <row r="62">
          <cell r="K62">
            <v>0</v>
          </cell>
          <cell r="L62">
            <v>0</v>
          </cell>
          <cell r="N62">
            <v>0</v>
          </cell>
          <cell r="O62">
            <v>0</v>
          </cell>
          <cell r="Q62">
            <v>0</v>
          </cell>
          <cell r="R62">
            <v>0</v>
          </cell>
          <cell r="T62">
            <v>0</v>
          </cell>
          <cell r="U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</row>
        <row r="63">
          <cell r="K63">
            <v>0</v>
          </cell>
          <cell r="L63">
            <v>0</v>
          </cell>
          <cell r="N63">
            <v>0</v>
          </cell>
          <cell r="O63">
            <v>0</v>
          </cell>
          <cell r="Q63">
            <v>0</v>
          </cell>
          <cell r="R63">
            <v>0</v>
          </cell>
          <cell r="T63">
            <v>0</v>
          </cell>
          <cell r="U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0.78004535147392284</v>
          </cell>
          <cell r="H71">
            <v>0.78004535147392284</v>
          </cell>
          <cell r="I71">
            <v>0.78004535147392284</v>
          </cell>
          <cell r="K71">
            <v>0</v>
          </cell>
          <cell r="L71">
            <v>0</v>
          </cell>
          <cell r="M71">
            <v>0.78004535147392284</v>
          </cell>
          <cell r="N71">
            <v>0.78004535147392284</v>
          </cell>
          <cell r="O71">
            <v>0.78004535147392284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3">
          <cell r="K73">
            <v>0</v>
          </cell>
          <cell r="L73">
            <v>0</v>
          </cell>
          <cell r="N73">
            <v>0</v>
          </cell>
          <cell r="O73">
            <v>0</v>
          </cell>
          <cell r="P73">
            <v>1.3805714285714286</v>
          </cell>
          <cell r="Q73">
            <v>1.3805714285714286</v>
          </cell>
          <cell r="R73">
            <v>1.3805714285714286</v>
          </cell>
          <cell r="T73">
            <v>0</v>
          </cell>
          <cell r="U73">
            <v>0</v>
          </cell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1.38</v>
          </cell>
          <cell r="AF73">
            <v>1.38</v>
          </cell>
          <cell r="AG73">
            <v>1.38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</row>
        <row r="75">
          <cell r="K75">
            <v>0</v>
          </cell>
          <cell r="L75">
            <v>0</v>
          </cell>
          <cell r="M75">
            <v>1.15999994866123</v>
          </cell>
          <cell r="N75">
            <v>1.15999994866123</v>
          </cell>
          <cell r="O75">
            <v>1.15999994866123</v>
          </cell>
          <cell r="P75">
            <v>1.1600451204055766</v>
          </cell>
          <cell r="Q75">
            <v>1.1600451204055766</v>
          </cell>
          <cell r="R75">
            <v>1.1600451204055766</v>
          </cell>
          <cell r="S75">
            <v>1.1600400304994281</v>
          </cell>
          <cell r="T75">
            <v>1.1600400304994281</v>
          </cell>
          <cell r="U75">
            <v>1.1600400304994281</v>
          </cell>
          <cell r="V75">
            <v>1.1599999999999999</v>
          </cell>
          <cell r="W75">
            <v>1.1599999999999999</v>
          </cell>
          <cell r="X75">
            <v>1.1599999999999999</v>
          </cell>
          <cell r="Y75">
            <v>1.1597311827956989</v>
          </cell>
          <cell r="Z75">
            <v>1.1597311827956989</v>
          </cell>
          <cell r="AA75">
            <v>1.1597311827956989</v>
          </cell>
          <cell r="AB75">
            <v>1.1601487845766976</v>
          </cell>
          <cell r="AC75">
            <v>1.1601487845766976</v>
          </cell>
          <cell r="AD75">
            <v>1.1601487845766976</v>
          </cell>
          <cell r="AE75">
            <v>1.159960252513444</v>
          </cell>
          <cell r="AF75">
            <v>1.159960252513444</v>
          </cell>
          <cell r="AG75">
            <v>1.159960252513444</v>
          </cell>
          <cell r="AH75">
            <v>1.1597042716319823</v>
          </cell>
          <cell r="AI75">
            <v>1.1597042716319823</v>
          </cell>
          <cell r="AJ75">
            <v>1.1597042716319823</v>
          </cell>
          <cell r="AL75">
            <v>0</v>
          </cell>
          <cell r="AM75">
            <v>0</v>
          </cell>
        </row>
        <row r="76">
          <cell r="K76">
            <v>0</v>
          </cell>
          <cell r="L76">
            <v>0</v>
          </cell>
          <cell r="M76">
            <v>1.15999994866123</v>
          </cell>
          <cell r="N76">
            <v>1.15999994866123</v>
          </cell>
          <cell r="O76">
            <v>1.15999994866123</v>
          </cell>
          <cell r="P76">
            <v>1.1600451204055766</v>
          </cell>
          <cell r="Q76">
            <v>1.1600451204055766</v>
          </cell>
          <cell r="R76">
            <v>1.1600451204055766</v>
          </cell>
          <cell r="S76">
            <v>1.1600400304994281</v>
          </cell>
          <cell r="T76">
            <v>1.1600400304994281</v>
          </cell>
          <cell r="U76">
            <v>1.1600400304994281</v>
          </cell>
          <cell r="V76">
            <v>1.1599999999999999</v>
          </cell>
          <cell r="W76">
            <v>1.1599999999999999</v>
          </cell>
          <cell r="X76">
            <v>1.1599999999999999</v>
          </cell>
          <cell r="Y76">
            <v>1.1597311827956989</v>
          </cell>
          <cell r="Z76">
            <v>1.1597311827956989</v>
          </cell>
          <cell r="AA76">
            <v>1.1597311827956989</v>
          </cell>
          <cell r="AB76">
            <v>1.1601487845766976</v>
          </cell>
          <cell r="AC76">
            <v>1.1601487845766976</v>
          </cell>
          <cell r="AD76">
            <v>1.1601487845766976</v>
          </cell>
          <cell r="AE76">
            <v>1.159960252513444</v>
          </cell>
          <cell r="AF76">
            <v>1.159960252513444</v>
          </cell>
          <cell r="AG76">
            <v>1.159960252513444</v>
          </cell>
          <cell r="AH76">
            <v>1.1597042716319823</v>
          </cell>
          <cell r="AI76">
            <v>1.1597042716319823</v>
          </cell>
          <cell r="AJ76">
            <v>1.1597042716319823</v>
          </cell>
          <cell r="AL76">
            <v>0</v>
          </cell>
          <cell r="AM76">
            <v>0</v>
          </cell>
        </row>
        <row r="77">
          <cell r="K77">
            <v>0</v>
          </cell>
          <cell r="L77">
            <v>0</v>
          </cell>
          <cell r="N77">
            <v>0</v>
          </cell>
          <cell r="O77">
            <v>0</v>
          </cell>
          <cell r="Q77">
            <v>0</v>
          </cell>
          <cell r="R77">
            <v>0</v>
          </cell>
          <cell r="T77">
            <v>0</v>
          </cell>
          <cell r="U77">
            <v>0</v>
          </cell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133.59236419616363</v>
          </cell>
          <cell r="H85">
            <v>133.59236419616363</v>
          </cell>
          <cell r="I85">
            <v>133.59236419616363</v>
          </cell>
          <cell r="J85">
            <v>0</v>
          </cell>
          <cell r="K85">
            <v>0</v>
          </cell>
          <cell r="L85">
            <v>0</v>
          </cell>
          <cell r="M85">
            <v>133.59236419616363</v>
          </cell>
          <cell r="N85">
            <v>133.59236419616363</v>
          </cell>
          <cell r="O85">
            <v>133.59236419616363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450.6443764172335</v>
          </cell>
          <cell r="H99">
            <v>450.6443764172335</v>
          </cell>
          <cell r="I99">
            <v>450.6443764172335</v>
          </cell>
          <cell r="K99">
            <v>0</v>
          </cell>
          <cell r="L99">
            <v>0</v>
          </cell>
          <cell r="M99">
            <v>450.6443764172335</v>
          </cell>
          <cell r="N99">
            <v>458.57901501299239</v>
          </cell>
          <cell r="O99">
            <v>457.10921047769438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N101">
            <v>205.47651000000002</v>
          </cell>
          <cell r="O101">
            <v>204.13898999999998</v>
          </cell>
          <cell r="P101">
            <v>3068.1795657142861</v>
          </cell>
          <cell r="Q101">
            <v>1516.6127024069742</v>
          </cell>
          <cell r="R101">
            <v>1506.740528591469</v>
          </cell>
          <cell r="T101">
            <v>0</v>
          </cell>
          <cell r="U101">
            <v>0</v>
          </cell>
          <cell r="W101">
            <v>1117.964347774692</v>
          </cell>
          <cell r="X101">
            <v>1110.6871184970698</v>
          </cell>
          <cell r="Z101">
            <v>2010.5309025765971</v>
          </cell>
          <cell r="AA101">
            <v>1997.4436387681242</v>
          </cell>
          <cell r="AC101">
            <v>736.02727429300921</v>
          </cell>
          <cell r="AD101">
            <v>731.23620985497485</v>
          </cell>
          <cell r="AE101">
            <v>1187.3688888888892</v>
          </cell>
          <cell r="AF101">
            <v>1032.4149102482602</v>
          </cell>
          <cell r="AG101">
            <v>1025.6945528178403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1378.8726298951717</v>
          </cell>
          <cell r="N103">
            <v>0</v>
          </cell>
          <cell r="O103">
            <v>1219.4769891699088</v>
          </cell>
          <cell r="P103">
            <v>1375.2502090841788</v>
          </cell>
          <cell r="Q103">
            <v>0</v>
          </cell>
          <cell r="R103">
            <v>1219.6083560542265</v>
          </cell>
          <cell r="S103">
            <v>1397.7829894476849</v>
          </cell>
          <cell r="T103">
            <v>0</v>
          </cell>
          <cell r="U103">
            <v>1323.7720987005782</v>
          </cell>
          <cell r="V103">
            <v>1380.0743352710592</v>
          </cell>
          <cell r="W103">
            <v>0</v>
          </cell>
          <cell r="X103">
            <v>1275.2004022731435</v>
          </cell>
          <cell r="Y103">
            <v>1411.1733883311726</v>
          </cell>
          <cell r="Z103">
            <v>0</v>
          </cell>
          <cell r="AA103">
            <v>0</v>
          </cell>
          <cell r="AB103">
            <v>1362.4383822242314</v>
          </cell>
          <cell r="AC103">
            <v>0</v>
          </cell>
          <cell r="AD103">
            <v>1275.7787970558938</v>
          </cell>
          <cell r="AE103">
            <v>1364.9652289209462</v>
          </cell>
          <cell r="AF103">
            <v>0</v>
          </cell>
          <cell r="AG103">
            <v>1243.059829540937</v>
          </cell>
          <cell r="AH103">
            <v>1365.1115161091275</v>
          </cell>
          <cell r="AI103">
            <v>0</v>
          </cell>
          <cell r="AJ103">
            <v>1280.481620561809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N105">
            <v>0</v>
          </cell>
          <cell r="O105">
            <v>1292.8858350962284</v>
          </cell>
          <cell r="Q105">
            <v>0</v>
          </cell>
          <cell r="R105">
            <v>1296.5707896394522</v>
          </cell>
          <cell r="T105">
            <v>0</v>
          </cell>
          <cell r="U105">
            <v>1248.1060239409721</v>
          </cell>
          <cell r="W105">
            <v>0</v>
          </cell>
          <cell r="X105">
            <v>1302.3531100124737</v>
          </cell>
          <cell r="Z105">
            <v>0</v>
          </cell>
          <cell r="AA105">
            <v>1248.1369465948499</v>
          </cell>
          <cell r="AC105">
            <v>0</v>
          </cell>
          <cell r="AD105">
            <v>1283.3853434163993</v>
          </cell>
          <cell r="AF105">
            <v>0</v>
          </cell>
          <cell r="AG105">
            <v>0</v>
          </cell>
          <cell r="AI105">
            <v>0</v>
          </cell>
          <cell r="AJ105">
            <v>1262.3511367441358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60202.647657284113</v>
          </cell>
          <cell r="H113">
            <v>61262.654786333667</v>
          </cell>
          <cell r="I113">
            <v>61066.300123556961</v>
          </cell>
          <cell r="J113">
            <v>0</v>
          </cell>
          <cell r="K113">
            <v>0</v>
          </cell>
          <cell r="L113">
            <v>0</v>
          </cell>
          <cell r="M113">
            <v>60202.647657284113</v>
          </cell>
          <cell r="N113">
            <v>61262.654786333667</v>
          </cell>
          <cell r="O113">
            <v>61066.300123556961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982329.17067605571</v>
          </cell>
          <cell r="N123">
            <v>31918.681522257211</v>
          </cell>
          <cell r="O123">
            <v>872849.25319410209</v>
          </cell>
          <cell r="P123">
            <v>2065447.1925004276</v>
          </cell>
          <cell r="Q123">
            <v>66192.074481714255</v>
          </cell>
          <cell r="R123">
            <v>1778699.8672231445</v>
          </cell>
          <cell r="S123">
            <v>384610.52751236659</v>
          </cell>
          <cell r="T123">
            <v>0</v>
          </cell>
          <cell r="U123">
            <v>364245.87295096531</v>
          </cell>
          <cell r="V123">
            <v>665343.92585345602</v>
          </cell>
          <cell r="W123">
            <v>0</v>
          </cell>
          <cell r="X123">
            <v>614783.43609054724</v>
          </cell>
          <cell r="Y123">
            <v>195529.32191087157</v>
          </cell>
          <cell r="Z123">
            <v>0</v>
          </cell>
          <cell r="AA123">
            <v>0</v>
          </cell>
          <cell r="AB123">
            <v>309498.47522458475</v>
          </cell>
          <cell r="AC123">
            <v>0</v>
          </cell>
          <cell r="AD123">
            <v>289812.44037476706</v>
          </cell>
          <cell r="AE123">
            <v>287892.54620007065</v>
          </cell>
          <cell r="AF123">
            <v>2843.862924762826</v>
          </cell>
          <cell r="AG123">
            <v>262027.550827681</v>
          </cell>
          <cell r="AH123">
            <v>77428.323236947239</v>
          </cell>
          <cell r="AI123">
            <v>0</v>
          </cell>
          <cell r="AJ123">
            <v>72628.165278699496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533.51836734693882</v>
          </cell>
          <cell r="H128">
            <v>390.24738489440819</v>
          </cell>
          <cell r="I128">
            <v>403.72743273186614</v>
          </cell>
          <cell r="K128">
            <v>0</v>
          </cell>
          <cell r="L128">
            <v>0</v>
          </cell>
          <cell r="M128">
            <v>533.51836734693882</v>
          </cell>
          <cell r="N128">
            <v>390.24738489440819</v>
          </cell>
          <cell r="O128">
            <v>403.72743273186614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N130">
            <v>302.67804000000001</v>
          </cell>
          <cell r="O130">
            <v>313.13324</v>
          </cell>
          <cell r="P130">
            <v>327.67817142857143</v>
          </cell>
          <cell r="Q130">
            <v>302.67804000000001</v>
          </cell>
          <cell r="R130">
            <v>313.13324</v>
          </cell>
          <cell r="T130">
            <v>0</v>
          </cell>
          <cell r="U130">
            <v>0</v>
          </cell>
          <cell r="W130">
            <v>302.67804000000001</v>
          </cell>
          <cell r="X130">
            <v>313.13324</v>
          </cell>
          <cell r="Z130">
            <v>302.67804000000001</v>
          </cell>
          <cell r="AA130">
            <v>313.13324</v>
          </cell>
          <cell r="AC130">
            <v>302.67804000000001</v>
          </cell>
          <cell r="AD130">
            <v>313.13324</v>
          </cell>
          <cell r="AF130">
            <v>302.67804000000001</v>
          </cell>
          <cell r="AG130">
            <v>313.13324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N132">
            <v>174.90431999999998</v>
          </cell>
          <cell r="O132">
            <v>180.94591999999997</v>
          </cell>
          <cell r="Q132">
            <v>174.46428</v>
          </cell>
          <cell r="R132">
            <v>180.49068</v>
          </cell>
          <cell r="T132">
            <v>174.70746</v>
          </cell>
          <cell r="U132">
            <v>180.74225999999999</v>
          </cell>
          <cell r="W132">
            <v>172.87781999999999</v>
          </cell>
          <cell r="X132">
            <v>178.84941999999998</v>
          </cell>
          <cell r="Z132">
            <v>0</v>
          </cell>
          <cell r="AA132">
            <v>0</v>
          </cell>
          <cell r="AC132">
            <v>174.46428</v>
          </cell>
          <cell r="AD132">
            <v>180.49068</v>
          </cell>
          <cell r="AF132">
            <v>93.265320000000017</v>
          </cell>
          <cell r="AG132">
            <v>96.486920000000012</v>
          </cell>
          <cell r="AI132">
            <v>171.77771999999996</v>
          </cell>
          <cell r="AJ132">
            <v>177.71131999999997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N134">
            <v>150.55158</v>
          </cell>
          <cell r="O134">
            <v>155.75197999999997</v>
          </cell>
          <cell r="Q134">
            <v>150.54</v>
          </cell>
          <cell r="R134">
            <v>155.74</v>
          </cell>
          <cell r="T134">
            <v>150.54</v>
          </cell>
          <cell r="U134">
            <v>155.74</v>
          </cell>
          <cell r="W134">
            <v>150.55158</v>
          </cell>
          <cell r="X134">
            <v>155.75197999999997</v>
          </cell>
          <cell r="Z134">
            <v>150.55158</v>
          </cell>
          <cell r="AA134">
            <v>155.75197999999997</v>
          </cell>
          <cell r="AC134">
            <v>150.55158</v>
          </cell>
          <cell r="AD134">
            <v>155.75197999999997</v>
          </cell>
          <cell r="AF134">
            <v>0</v>
          </cell>
          <cell r="AG134">
            <v>0</v>
          </cell>
          <cell r="AI134">
            <v>150.55158</v>
          </cell>
          <cell r="AJ134">
            <v>155.75197999999997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71273.980035954868</v>
          </cell>
          <cell r="H142">
            <v>52134.070769414226</v>
          </cell>
          <cell r="I142">
            <v>53934.902229497617</v>
          </cell>
          <cell r="J142">
            <v>0</v>
          </cell>
          <cell r="K142">
            <v>0</v>
          </cell>
          <cell r="L142">
            <v>0</v>
          </cell>
          <cell r="M142">
            <v>71273.980035954868</v>
          </cell>
          <cell r="N142">
            <v>52134.070769414226</v>
          </cell>
          <cell r="O142">
            <v>53934.902229497617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37134.718982156439</v>
          </cell>
          <cell r="N152">
            <v>147788.27881569121</v>
          </cell>
          <cell r="O152">
            <v>152893.22799758037</v>
          </cell>
          <cell r="P152">
            <v>14301.408589555402</v>
          </cell>
          <cell r="Q152">
            <v>258245.18468305716</v>
          </cell>
          <cell r="R152">
            <v>267165.57102789503</v>
          </cell>
          <cell r="S152">
            <v>0</v>
          </cell>
          <cell r="T152">
            <v>48072.074748524879</v>
          </cell>
          <cell r="U152">
            <v>49732.59546522695</v>
          </cell>
          <cell r="V152">
            <v>0</v>
          </cell>
          <cell r="W152">
            <v>83345.660818477205</v>
          </cell>
          <cell r="X152">
            <v>86224.612832932384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39632.198670888763</v>
          </cell>
          <cell r="AD152">
            <v>41001.186535168163</v>
          </cell>
          <cell r="AE152">
            <v>0</v>
          </cell>
          <cell r="AF152">
            <v>20281.385764002789</v>
          </cell>
          <cell r="AG152">
            <v>20981.951766213588</v>
          </cell>
          <cell r="AH152">
            <v>0</v>
          </cell>
          <cell r="AI152">
            <v>9743.1313648097366</v>
          </cell>
          <cell r="AJ152">
            <v>10079.68167102078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131476.62769323899</v>
          </cell>
          <cell r="H157">
            <v>113396.72555574789</v>
          </cell>
          <cell r="I157">
            <v>115001.20235305457</v>
          </cell>
          <cell r="J157">
            <v>0</v>
          </cell>
          <cell r="K157">
            <v>0</v>
          </cell>
          <cell r="L157">
            <v>0</v>
          </cell>
          <cell r="M157">
            <v>131476.62769323899</v>
          </cell>
          <cell r="N157">
            <v>113396.72555574789</v>
          </cell>
          <cell r="O157">
            <v>115001.20235305457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1261.6737500000002</v>
          </cell>
          <cell r="H172">
            <v>1088.1757045324525</v>
          </cell>
          <cell r="I172">
            <v>1103.5725571378377</v>
          </cell>
          <cell r="J172">
            <v>0</v>
          </cell>
          <cell r="K172">
            <v>0</v>
          </cell>
          <cell r="L172">
            <v>0</v>
          </cell>
          <cell r="M172">
            <v>1261.6737500000002</v>
          </cell>
          <cell r="N172">
            <v>1088.1757045324525</v>
          </cell>
          <cell r="O172">
            <v>1103.5725571378377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984.16274376417232</v>
          </cell>
          <cell r="H187">
            <v>840.89176131164163</v>
          </cell>
          <cell r="I187">
            <v>854.37180914909959</v>
          </cell>
          <cell r="J187">
            <v>0</v>
          </cell>
          <cell r="K187">
            <v>0</v>
          </cell>
          <cell r="L187">
            <v>0</v>
          </cell>
          <cell r="M187">
            <v>984.16274376417232</v>
          </cell>
          <cell r="N187">
            <v>848.82639990740063</v>
          </cell>
          <cell r="O187">
            <v>860.83664320956052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4" refreshError="1">
        <row r="9">
          <cell r="K9">
            <v>1592.7</v>
          </cell>
          <cell r="L9">
            <v>1614.2460000000001</v>
          </cell>
          <cell r="M9">
            <v>3334</v>
          </cell>
          <cell r="N9">
            <v>3438.4090000000001</v>
          </cell>
          <cell r="O9">
            <v>270.39999999999998</v>
          </cell>
          <cell r="P9">
            <v>354.9</v>
          </cell>
          <cell r="Q9">
            <v>1531</v>
          </cell>
          <cell r="R9">
            <v>1508.413</v>
          </cell>
          <cell r="S9">
            <v>317</v>
          </cell>
          <cell r="T9">
            <v>347.73700000000002</v>
          </cell>
          <cell r="U9">
            <v>670.6</v>
          </cell>
          <cell r="V9">
            <v>704.61699999999996</v>
          </cell>
          <cell r="W9">
            <v>598.4</v>
          </cell>
          <cell r="X9">
            <v>521.37099999999998</v>
          </cell>
          <cell r="Y9">
            <v>168</v>
          </cell>
          <cell r="Z9">
            <v>193.684</v>
          </cell>
        </row>
        <row r="10">
          <cell r="K10">
            <v>1297.3</v>
          </cell>
          <cell r="L10">
            <v>1008.106</v>
          </cell>
          <cell r="M10">
            <v>2066</v>
          </cell>
          <cell r="N10">
            <v>1744.1469999999999</v>
          </cell>
          <cell r="O10">
            <v>679.6</v>
          </cell>
          <cell r="P10">
            <v>657.86199999999997</v>
          </cell>
          <cell r="Q10">
            <v>695</v>
          </cell>
          <cell r="R10">
            <v>672.94899999999996</v>
          </cell>
          <cell r="S10">
            <v>153</v>
          </cell>
          <cell r="T10">
            <v>179.303</v>
          </cell>
          <cell r="U10">
            <v>181.4</v>
          </cell>
          <cell r="V10">
            <v>179.88399999999999</v>
          </cell>
          <cell r="W10">
            <v>301.60000000000002</v>
          </cell>
          <cell r="X10">
            <v>354.90699999999998</v>
          </cell>
          <cell r="Y10">
            <v>15</v>
          </cell>
          <cell r="Z10">
            <v>13.648999999999999</v>
          </cell>
        </row>
        <row r="12">
          <cell r="K12">
            <v>173.24</v>
          </cell>
          <cell r="L12">
            <v>150.893</v>
          </cell>
          <cell r="M12">
            <v>311.04000000000002</v>
          </cell>
          <cell r="N12">
            <v>280.17099999999999</v>
          </cell>
          <cell r="O12">
            <v>76.47</v>
          </cell>
          <cell r="P12">
            <v>78.552000000000007</v>
          </cell>
          <cell r="Q12">
            <v>107.4</v>
          </cell>
          <cell r="R12">
            <v>103.151</v>
          </cell>
          <cell r="S12">
            <v>34.24</v>
          </cell>
          <cell r="T12">
            <v>38.680999999999997</v>
          </cell>
          <cell r="U12">
            <v>55.54</v>
          </cell>
          <cell r="V12">
            <v>61.643000000000001</v>
          </cell>
          <cell r="W12">
            <v>65.55</v>
          </cell>
          <cell r="X12">
            <v>68.082999999999998</v>
          </cell>
          <cell r="Y12">
            <v>8.25</v>
          </cell>
          <cell r="Z12">
            <v>9.1300000000000008</v>
          </cell>
        </row>
        <row r="14">
          <cell r="K14">
            <v>167.66</v>
          </cell>
          <cell r="L14">
            <v>156.798</v>
          </cell>
          <cell r="M14">
            <v>281.52999999999997</v>
          </cell>
          <cell r="N14">
            <v>277.81400000000002</v>
          </cell>
          <cell r="O14">
            <v>42.18</v>
          </cell>
          <cell r="P14">
            <v>49.48</v>
          </cell>
          <cell r="Q14">
            <v>205.6</v>
          </cell>
          <cell r="R14">
            <v>198.14</v>
          </cell>
          <cell r="S14">
            <v>47.84</v>
          </cell>
          <cell r="T14">
            <v>50.475999999999999</v>
          </cell>
          <cell r="U14">
            <v>69.2</v>
          </cell>
          <cell r="V14">
            <v>69.671999999999997</v>
          </cell>
          <cell r="W14">
            <v>61.43</v>
          </cell>
          <cell r="X14">
            <v>58.192</v>
          </cell>
          <cell r="Y14">
            <v>22.13</v>
          </cell>
          <cell r="Z14">
            <v>22.855</v>
          </cell>
        </row>
        <row r="17">
          <cell r="K17">
            <v>1403.83</v>
          </cell>
          <cell r="L17">
            <v>1425.4159999999999</v>
          </cell>
          <cell r="M17">
            <v>2965.7</v>
          </cell>
          <cell r="N17">
            <v>3066.9789999999998</v>
          </cell>
          <cell r="O17">
            <v>236.9</v>
          </cell>
          <cell r="P17">
            <v>308.75099999999998</v>
          </cell>
          <cell r="Q17">
            <v>1313.34</v>
          </cell>
          <cell r="R17">
            <v>1298.05</v>
          </cell>
          <cell r="S17">
            <v>261.61</v>
          </cell>
          <cell r="T17">
            <v>289.01799999999997</v>
          </cell>
          <cell r="U17">
            <v>578.54</v>
          </cell>
          <cell r="V17">
            <v>609.26300000000003</v>
          </cell>
          <cell r="W17">
            <v>508.01</v>
          </cell>
          <cell r="X17">
            <v>447.57499999999999</v>
          </cell>
          <cell r="Y17">
            <v>141.74</v>
          </cell>
          <cell r="Z17">
            <v>165.47200000000001</v>
          </cell>
        </row>
        <row r="20">
          <cell r="K20">
            <v>0.8</v>
          </cell>
          <cell r="M20">
            <v>1.32</v>
          </cell>
          <cell r="O20">
            <v>0.56999999999999995</v>
          </cell>
          <cell r="Q20">
            <v>2.06</v>
          </cell>
          <cell r="S20">
            <v>0.92</v>
          </cell>
          <cell r="U20">
            <v>0.77</v>
          </cell>
          <cell r="W20">
            <v>2.36</v>
          </cell>
          <cell r="Y20">
            <v>1.27</v>
          </cell>
        </row>
        <row r="23">
          <cell r="K23">
            <v>5612</v>
          </cell>
          <cell r="L23">
            <v>5513.88</v>
          </cell>
          <cell r="M23">
            <v>7117</v>
          </cell>
          <cell r="N23">
            <v>7299.72</v>
          </cell>
          <cell r="O23">
            <v>1366</v>
          </cell>
          <cell r="P23">
            <v>1682.4949999999999</v>
          </cell>
          <cell r="Q23">
            <v>3552</v>
          </cell>
          <cell r="R23">
            <v>3579.2559999999999</v>
          </cell>
          <cell r="S23">
            <v>1105</v>
          </cell>
          <cell r="T23">
            <v>1162.0070000000001</v>
          </cell>
          <cell r="U23">
            <v>2225</v>
          </cell>
          <cell r="V23">
            <v>2163.7130000000002</v>
          </cell>
          <cell r="W23">
            <v>1585</v>
          </cell>
          <cell r="X23">
            <v>1354.5440000000001</v>
          </cell>
          <cell r="Y23">
            <v>2965</v>
          </cell>
          <cell r="Z23">
            <v>3229.9679999999998</v>
          </cell>
        </row>
        <row r="24">
          <cell r="L24">
            <v>11.97</v>
          </cell>
          <cell r="N24">
            <v>14.631</v>
          </cell>
          <cell r="P24">
            <v>8.4</v>
          </cell>
          <cell r="R24">
            <v>17.654</v>
          </cell>
          <cell r="T24">
            <v>8</v>
          </cell>
          <cell r="V24">
            <v>10.94</v>
          </cell>
          <cell r="X24">
            <v>0.80800000000000005</v>
          </cell>
          <cell r="Z24">
            <v>15.93</v>
          </cell>
        </row>
        <row r="33">
          <cell r="K33">
            <v>144.02000000000001</v>
          </cell>
          <cell r="L33">
            <v>137.01948537146257</v>
          </cell>
          <cell r="M33">
            <v>135.03470563439652</v>
          </cell>
          <cell r="N33">
            <v>128.77521329585244</v>
          </cell>
          <cell r="O33">
            <v>165.48304165766854</v>
          </cell>
          <cell r="P33">
            <v>160.76065604949792</v>
          </cell>
          <cell r="Q33">
            <v>146.54733209437592</v>
          </cell>
          <cell r="R33">
            <v>145.69983259090716</v>
          </cell>
          <cell r="S33">
            <v>152.930120512104</v>
          </cell>
          <cell r="T33">
            <v>152.72971677451167</v>
          </cell>
          <cell r="U33">
            <v>136.82696629213484</v>
          </cell>
          <cell r="V33">
            <v>139.98899114623796</v>
          </cell>
          <cell r="W33">
            <v>147.02839116719244</v>
          </cell>
          <cell r="X33">
            <v>154.21204479145752</v>
          </cell>
          <cell r="Y33">
            <v>157.57164926108743</v>
          </cell>
          <cell r="Z33">
            <v>152.12937094113599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103.20003895555463</v>
          </cell>
          <cell r="H40">
            <v>14.277000000000008</v>
          </cell>
          <cell r="I40">
            <v>0</v>
          </cell>
          <cell r="J40">
            <v>0</v>
          </cell>
          <cell r="K40">
            <v>103.20003895555463</v>
          </cell>
          <cell r="L40">
            <v>14.277000000000008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1.300189150320906</v>
          </cell>
          <cell r="H57">
            <v>0.18695527032629508</v>
          </cell>
          <cell r="K57">
            <v>6.0792064043732577</v>
          </cell>
          <cell r="L57">
            <v>0.92205928511181334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</row>
        <row r="59">
          <cell r="L59">
            <v>4.7899999999999998E-2</v>
          </cell>
          <cell r="M59">
            <v>5.8698600000000001</v>
          </cell>
          <cell r="N59">
            <v>0.38942257025668209</v>
          </cell>
          <cell r="R59">
            <v>4.2988257041118279E-3</v>
          </cell>
          <cell r="T59">
            <v>4.5250929209332498E-2</v>
          </cell>
          <cell r="V59">
            <v>3.9209729664809796E-2</v>
          </cell>
          <cell r="X59">
            <v>1.2557512312420975</v>
          </cell>
        </row>
        <row r="61">
          <cell r="K61">
            <v>93.920793595626748</v>
          </cell>
          <cell r="L61">
            <v>78.313078854746792</v>
          </cell>
          <cell r="M61">
            <v>94.130139999999997</v>
          </cell>
          <cell r="N61">
            <v>75.133557762113469</v>
          </cell>
          <cell r="O61">
            <v>100</v>
          </cell>
          <cell r="P61">
            <v>22.273169986440799</v>
          </cell>
          <cell r="Q61">
            <v>100</v>
          </cell>
          <cell r="R61">
            <v>93.965194436903317</v>
          </cell>
          <cell r="S61">
            <v>100</v>
          </cell>
          <cell r="U61">
            <v>100</v>
          </cell>
          <cell r="V61">
            <v>91.184666909318494</v>
          </cell>
          <cell r="W61">
            <v>100</v>
          </cell>
          <cell r="X61">
            <v>98.744248768757899</v>
          </cell>
          <cell r="Y61">
            <v>100</v>
          </cell>
          <cell r="Z61">
            <v>90.871464505431206</v>
          </cell>
        </row>
        <row r="63">
          <cell r="L63">
            <v>20.716940869068107</v>
          </cell>
          <cell r="N63">
            <v>24.477019667629826</v>
          </cell>
          <cell r="P63">
            <v>77.726830013559194</v>
          </cell>
          <cell r="R63">
            <v>6.0305067373925496</v>
          </cell>
          <cell r="T63">
            <v>99.954749070790697</v>
          </cell>
          <cell r="V63">
            <v>8.7761233610167313</v>
          </cell>
          <cell r="Z63">
            <v>9.1285354945687693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0.77999999999999992</v>
          </cell>
          <cell r="H71">
            <v>0.77519145488300167</v>
          </cell>
          <cell r="K71">
            <v>0.78</v>
          </cell>
          <cell r="L71">
            <v>0.77519145488300167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</row>
        <row r="73">
          <cell r="L73">
            <v>1.3940303875862234</v>
          </cell>
          <cell r="M73">
            <v>1.38</v>
          </cell>
          <cell r="N73">
            <v>1.3814449085901443</v>
          </cell>
          <cell r="R73">
            <v>1.338324182517441</v>
          </cell>
          <cell r="T73">
            <v>1.4031106427599607</v>
          </cell>
          <cell r="V73">
            <v>1.3839014359090576</v>
          </cell>
          <cell r="X73">
            <v>1.3642672578422606</v>
          </cell>
        </row>
        <row r="75">
          <cell r="K75">
            <v>1.15989378</v>
          </cell>
          <cell r="L75">
            <v>1.1444971831039328</v>
          </cell>
          <cell r="M75">
            <v>1.1599999999999999</v>
          </cell>
          <cell r="N75">
            <v>1.1455667730429782</v>
          </cell>
          <cell r="O75">
            <v>1.1599999999999999</v>
          </cell>
          <cell r="P75">
            <v>1.252701296201074</v>
          </cell>
          <cell r="Q75">
            <v>1.1599999999999999</v>
          </cell>
          <cell r="R75">
            <v>1.2001723978968029</v>
          </cell>
          <cell r="S75">
            <v>1.1599999999999999</v>
          </cell>
          <cell r="T75">
            <v>1.2536049921065946</v>
          </cell>
          <cell r="U75">
            <v>1.1599999999999999</v>
          </cell>
          <cell r="V75">
            <v>1.1952272184589978</v>
          </cell>
          <cell r="W75">
            <v>1.1599999999999999</v>
          </cell>
          <cell r="X75">
            <v>1.1451952451836909</v>
          </cell>
          <cell r="Y75">
            <v>1.1599999999999999</v>
          </cell>
          <cell r="Z75">
            <v>1.2123309702536267</v>
          </cell>
        </row>
        <row r="76">
          <cell r="K76">
            <v>1.15989378</v>
          </cell>
          <cell r="M76">
            <v>1.1599999999999999</v>
          </cell>
          <cell r="O76">
            <v>1.1599999999999999</v>
          </cell>
          <cell r="Q76">
            <v>1.1599999999999999</v>
          </cell>
          <cell r="S76">
            <v>1.1599999999999999</v>
          </cell>
          <cell r="U76">
            <v>1.1599999999999999</v>
          </cell>
          <cell r="W76">
            <v>1.1599999999999999</v>
          </cell>
          <cell r="Y76">
            <v>1.1599999999999999</v>
          </cell>
        </row>
        <row r="77">
          <cell r="L77">
            <v>1.1444971831039328</v>
          </cell>
          <cell r="N77">
            <v>1.1455667730429782</v>
          </cell>
          <cell r="P77">
            <v>1.252701296201074</v>
          </cell>
          <cell r="R77">
            <v>1.2001723978968029</v>
          </cell>
          <cell r="T77">
            <v>1.2536049921065946</v>
          </cell>
          <cell r="V77">
            <v>1.1952272184589978</v>
          </cell>
          <cell r="X77">
            <v>1.1451952451836909</v>
          </cell>
          <cell r="Z77">
            <v>1.2123309702536267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132.30774225071107</v>
          </cell>
          <cell r="H85">
            <v>18.417385679457485</v>
          </cell>
          <cell r="I85">
            <v>0</v>
          </cell>
          <cell r="J85">
            <v>0</v>
          </cell>
          <cell r="K85">
            <v>132.30774225071107</v>
          </cell>
          <cell r="L85">
            <v>18.417385679457485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412.26325581395338</v>
          </cell>
          <cell r="H99">
            <v>489.93484509935092</v>
          </cell>
          <cell r="K99">
            <v>412.26325581395338</v>
          </cell>
          <cell r="L99">
            <v>489.93484509935087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</row>
        <row r="101">
          <cell r="L101">
            <v>167.19</v>
          </cell>
          <cell r="M101">
            <v>2969.2467572837054</v>
          </cell>
          <cell r="N101">
            <v>1234.0217269381401</v>
          </cell>
          <cell r="R101">
            <v>909.65365970275991</v>
          </cell>
          <cell r="T101">
            <v>1635.9079760590698</v>
          </cell>
          <cell r="V101">
            <v>598.88305475427921</v>
          </cell>
          <cell r="X101">
            <v>840.04467880249001</v>
          </cell>
        </row>
        <row r="103">
          <cell r="K103">
            <v>1231.0824889957162</v>
          </cell>
          <cell r="L103">
            <v>1055.82423304754</v>
          </cell>
          <cell r="M103">
            <v>1223.6197999999999</v>
          </cell>
          <cell r="N103">
            <v>1055.93797060972</v>
          </cell>
          <cell r="O103">
            <v>1249.91499999999</v>
          </cell>
          <cell r="P103">
            <v>1146.1230291779898</v>
          </cell>
          <cell r="Q103">
            <v>1222.1755555556001</v>
          </cell>
          <cell r="R103">
            <v>1104.0696123577</v>
          </cell>
          <cell r="S103">
            <v>1249.2850000000001</v>
          </cell>
          <cell r="U103">
            <v>1224.6210000000001</v>
          </cell>
          <cell r="V103">
            <v>1104.57038706138</v>
          </cell>
          <cell r="W103">
            <v>1221.9280006941212</v>
          </cell>
          <cell r="X103">
            <v>1076.2422766588199</v>
          </cell>
          <cell r="Y103">
            <v>1224.54</v>
          </cell>
          <cell r="Z103">
            <v>1108.64209572451</v>
          </cell>
        </row>
        <row r="105">
          <cell r="L105">
            <v>1119.3816754079901</v>
          </cell>
          <cell r="N105">
            <v>1122.57211224195</v>
          </cell>
          <cell r="P105">
            <v>1080.6112761393699</v>
          </cell>
          <cell r="R105">
            <v>1127.57845022725</v>
          </cell>
          <cell r="T105">
            <v>1080.6380489998701</v>
          </cell>
          <cell r="V105">
            <v>1111.1561414860601</v>
          </cell>
          <cell r="Z105">
            <v>1092.9447071377799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54545.620589671504</v>
          </cell>
          <cell r="H113">
            <v>9023.3190000000068</v>
          </cell>
          <cell r="I113">
            <v>0</v>
          </cell>
          <cell r="J113">
            <v>0</v>
          </cell>
          <cell r="K113">
            <v>54545.620589671504</v>
          </cell>
          <cell r="L113">
            <v>9023.3190000000068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</row>
        <row r="123">
          <cell r="I123">
            <v>0</v>
          </cell>
          <cell r="J123">
            <v>0</v>
          </cell>
          <cell r="K123">
            <v>914887.81141392735</v>
          </cell>
          <cell r="L123">
            <v>738136.0986562242</v>
          </cell>
          <cell r="M123">
            <v>1746852.8719463733</v>
          </cell>
          <cell r="N123">
            <v>1331491.9677860513</v>
          </cell>
          <cell r="O123">
            <v>417559</v>
          </cell>
          <cell r="P123">
            <v>337008.6053333974</v>
          </cell>
          <cell r="Q123">
            <v>643657</v>
          </cell>
          <cell r="R123">
            <v>548132.71407007123</v>
          </cell>
          <cell r="S123">
            <v>169533</v>
          </cell>
          <cell r="T123">
            <v>149930.81305574829</v>
          </cell>
          <cell r="U123">
            <v>269618</v>
          </cell>
          <cell r="V123">
            <v>243396.29625271083</v>
          </cell>
          <cell r="W123">
            <v>288783</v>
          </cell>
          <cell r="X123">
            <v>249318.89892561844</v>
          </cell>
          <cell r="Y123">
            <v>68725</v>
          </cell>
          <cell r="Z123">
            <v>62718.330308086632</v>
          </cell>
          <cell r="AA123">
            <v>0</v>
          </cell>
          <cell r="AB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491.01</v>
          </cell>
          <cell r="H128">
            <v>337.00119593644922</v>
          </cell>
          <cell r="K128">
            <v>491.01</v>
          </cell>
          <cell r="L128">
            <v>337.00119593644922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</row>
        <row r="130">
          <cell r="L130">
            <v>261.38</v>
          </cell>
          <cell r="M130">
            <v>194.72</v>
          </cell>
          <cell r="N130">
            <v>261.38</v>
          </cell>
          <cell r="R130">
            <v>261.38</v>
          </cell>
          <cell r="T130">
            <v>261.38</v>
          </cell>
          <cell r="V130">
            <v>261.38</v>
          </cell>
          <cell r="X130">
            <v>261.38</v>
          </cell>
        </row>
        <row r="132">
          <cell r="L132">
            <v>151.04</v>
          </cell>
          <cell r="N132">
            <v>150.66</v>
          </cell>
          <cell r="P132">
            <v>150.87</v>
          </cell>
          <cell r="R132">
            <v>149.29</v>
          </cell>
          <cell r="V132">
            <v>150.66</v>
          </cell>
          <cell r="X132">
            <v>80.540000000000006</v>
          </cell>
          <cell r="Z132">
            <v>148.33999999999997</v>
          </cell>
        </row>
        <row r="134">
          <cell r="L134">
            <v>130.01</v>
          </cell>
          <cell r="N134">
            <v>130</v>
          </cell>
          <cell r="P134">
            <v>130</v>
          </cell>
          <cell r="R134">
            <v>130.01</v>
          </cell>
          <cell r="T134">
            <v>130.01</v>
          </cell>
          <cell r="V134">
            <v>130.01</v>
          </cell>
          <cell r="Z134">
            <v>130.01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64964.424522521644</v>
          </cell>
          <cell r="H142">
            <v>6206.681000000006</v>
          </cell>
          <cell r="I142">
            <v>0</v>
          </cell>
          <cell r="J142">
            <v>0</v>
          </cell>
          <cell r="K142">
            <v>64964.424522521644</v>
          </cell>
          <cell r="L142">
            <v>6206.681000000006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119510.04511219315</v>
          </cell>
          <cell r="H157">
            <v>15230.000000000013</v>
          </cell>
          <cell r="I157">
            <v>0</v>
          </cell>
          <cell r="J157">
            <v>0</v>
          </cell>
          <cell r="K157">
            <v>119510.04511219315</v>
          </cell>
          <cell r="L157">
            <v>15230.000000000013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1158.0426356589146</v>
          </cell>
          <cell r="H172">
            <v>1066.7507179379425</v>
          </cell>
          <cell r="I172">
            <v>0</v>
          </cell>
          <cell r="J172">
            <v>0</v>
          </cell>
          <cell r="K172">
            <v>1158.0426356589146</v>
          </cell>
          <cell r="L172">
            <v>1066.7507179379425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903.27325581395337</v>
          </cell>
          <cell r="H187">
            <v>826.93604103580014</v>
          </cell>
          <cell r="I187">
            <v>0</v>
          </cell>
          <cell r="J187">
            <v>0</v>
          </cell>
          <cell r="K187">
            <v>903.27325581395337</v>
          </cell>
          <cell r="L187">
            <v>826.93604103580014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</row>
      </sheetData>
      <sheetData sheetId="15" refreshError="1">
        <row r="8">
          <cell r="R8">
            <v>1620.769</v>
          </cell>
          <cell r="S8">
            <v>1614.2460000000001</v>
          </cell>
          <cell r="T8">
            <v>1667.8</v>
          </cell>
          <cell r="U8">
            <v>1634.2716666666668</v>
          </cell>
          <cell r="V8">
            <v>1655.4</v>
          </cell>
          <cell r="W8">
            <v>1582.5</v>
          </cell>
          <cell r="X8">
            <v>3430.03</v>
          </cell>
          <cell r="Y8">
            <v>3438.4090000000001</v>
          </cell>
          <cell r="Z8">
            <v>3542.8620000000001</v>
          </cell>
          <cell r="AA8">
            <v>3470.4336666666663</v>
          </cell>
          <cell r="AB8">
            <v>3478.6</v>
          </cell>
          <cell r="AC8">
            <v>3391</v>
          </cell>
          <cell r="AD8">
            <v>384.64100000000002</v>
          </cell>
          <cell r="AE8">
            <v>354.9</v>
          </cell>
          <cell r="AF8">
            <v>284.41300000000001</v>
          </cell>
          <cell r="AG8">
            <v>341.31799999999998</v>
          </cell>
          <cell r="AH8">
            <v>279.8</v>
          </cell>
          <cell r="AI8">
            <v>279.89999999999998</v>
          </cell>
          <cell r="AJ8">
            <v>1528.6310000000001</v>
          </cell>
          <cell r="AK8">
            <v>1508.413</v>
          </cell>
          <cell r="AL8">
            <v>1571.414</v>
          </cell>
          <cell r="AM8">
            <v>1536.1526666666666</v>
          </cell>
          <cell r="AN8">
            <v>1547.9</v>
          </cell>
          <cell r="AO8">
            <v>1505.3</v>
          </cell>
          <cell r="AP8">
            <v>349.346</v>
          </cell>
          <cell r="AQ8">
            <v>347.73700000000002</v>
          </cell>
          <cell r="AR8">
            <v>368.32799999999997</v>
          </cell>
          <cell r="AS8">
            <v>355.137</v>
          </cell>
          <cell r="AT8">
            <v>360.1</v>
          </cell>
          <cell r="AU8">
            <v>340.8</v>
          </cell>
          <cell r="AV8">
            <v>651.24400000000003</v>
          </cell>
          <cell r="AW8">
            <v>704.61699999999996</v>
          </cell>
          <cell r="AX8">
            <v>725.38900000000001</v>
          </cell>
          <cell r="AY8">
            <v>693.75</v>
          </cell>
          <cell r="AZ8">
            <v>616.9</v>
          </cell>
          <cell r="BA8">
            <v>639.1</v>
          </cell>
          <cell r="BB8">
            <v>565.22500000000002</v>
          </cell>
          <cell r="BC8">
            <v>521.37099999999998</v>
          </cell>
          <cell r="BD8">
            <v>624.50099999999998</v>
          </cell>
          <cell r="BE8">
            <v>570.3656666666667</v>
          </cell>
          <cell r="BF8">
            <v>601.5</v>
          </cell>
          <cell r="BG8">
            <v>633.1</v>
          </cell>
          <cell r="BH8">
            <v>183.745</v>
          </cell>
          <cell r="BI8">
            <v>193.684</v>
          </cell>
          <cell r="BJ8">
            <v>195.08600000000001</v>
          </cell>
          <cell r="BK8">
            <v>190.83833333333334</v>
          </cell>
          <cell r="BL8">
            <v>185</v>
          </cell>
          <cell r="BM8">
            <v>196.6</v>
          </cell>
        </row>
        <row r="9">
          <cell r="R9">
            <v>1138.2639999999999</v>
          </cell>
          <cell r="S9">
            <v>1008.106</v>
          </cell>
          <cell r="T9">
            <v>1184.53</v>
          </cell>
          <cell r="U9">
            <v>1110.3</v>
          </cell>
          <cell r="V9">
            <v>1267.5999999999999</v>
          </cell>
          <cell r="W9">
            <v>1217.5</v>
          </cell>
          <cell r="X9">
            <v>1877.7729999999999</v>
          </cell>
          <cell r="Y9">
            <v>1744.1469999999999</v>
          </cell>
          <cell r="Z9">
            <v>1804.7309999999998</v>
          </cell>
          <cell r="AA9">
            <v>1808.8836666666666</v>
          </cell>
          <cell r="AB9">
            <v>2173.8240000000001</v>
          </cell>
          <cell r="AC9">
            <v>1944</v>
          </cell>
          <cell r="AD9">
            <v>601.952</v>
          </cell>
          <cell r="AE9">
            <v>657.86199999999997</v>
          </cell>
          <cell r="AF9">
            <v>836.35500000000002</v>
          </cell>
          <cell r="AG9">
            <v>698.72299999999996</v>
          </cell>
          <cell r="AH9">
            <v>552.29999999999995</v>
          </cell>
          <cell r="AI9">
            <v>772.1</v>
          </cell>
          <cell r="AJ9">
            <v>716.62400000000002</v>
          </cell>
          <cell r="AK9">
            <v>672.94899999999996</v>
          </cell>
          <cell r="AL9">
            <v>742.9820000000002</v>
          </cell>
          <cell r="AM9">
            <v>710.8516666666668</v>
          </cell>
          <cell r="AN9">
            <v>664.3</v>
          </cell>
          <cell r="AO9">
            <v>732.7</v>
          </cell>
          <cell r="AP9">
            <v>158.21199999999999</v>
          </cell>
          <cell r="AQ9">
            <v>179.303</v>
          </cell>
          <cell r="AR9">
            <v>190.53700000000003</v>
          </cell>
          <cell r="AS9">
            <v>176.01733333333334</v>
          </cell>
          <cell r="AT9">
            <v>152.876</v>
          </cell>
          <cell r="AU9">
            <v>186.2</v>
          </cell>
          <cell r="AV9">
            <v>228.815</v>
          </cell>
          <cell r="AW9">
            <v>179.88399999999999</v>
          </cell>
          <cell r="AX9">
            <v>189.12199999999996</v>
          </cell>
          <cell r="AY9">
            <v>199.27366666666663</v>
          </cell>
          <cell r="AZ9">
            <v>196.7792</v>
          </cell>
          <cell r="BA9">
            <v>251.9</v>
          </cell>
          <cell r="BB9">
            <v>269.90300000000002</v>
          </cell>
          <cell r="BC9">
            <v>354.90699999999998</v>
          </cell>
          <cell r="BD9">
            <v>353.62400000000002</v>
          </cell>
          <cell r="BE9">
            <v>326.14466666666664</v>
          </cell>
          <cell r="BF9">
            <v>148</v>
          </cell>
          <cell r="BG9">
            <v>321.89999999999998</v>
          </cell>
          <cell r="BH9">
            <v>13.13</v>
          </cell>
          <cell r="BI9">
            <v>13.648999999999999</v>
          </cell>
          <cell r="BJ9">
            <v>12.521999999999991</v>
          </cell>
          <cell r="BK9">
            <v>13.10033333333333</v>
          </cell>
          <cell r="BL9">
            <v>9.4</v>
          </cell>
          <cell r="BM9">
            <v>10.4</v>
          </cell>
        </row>
        <row r="10">
          <cell r="F10">
            <v>340.12568453391498</v>
          </cell>
          <cell r="G10">
            <v>335.72731941829989</v>
          </cell>
          <cell r="H10">
            <v>338.96364844673911</v>
          </cell>
          <cell r="I10">
            <v>338.29701511581897</v>
          </cell>
          <cell r="J10">
            <v>340.99858574828551</v>
          </cell>
          <cell r="K10">
            <v>343.556191705939</v>
          </cell>
          <cell r="R10">
            <v>341.54467933840738</v>
          </cell>
          <cell r="S10">
            <v>342.54389735689199</v>
          </cell>
          <cell r="T10">
            <v>340.75215807318699</v>
          </cell>
          <cell r="U10">
            <v>341.58654859257916</v>
          </cell>
          <cell r="V10">
            <v>344.93001710571332</v>
          </cell>
          <cell r="W10">
            <v>345.17766497461935</v>
          </cell>
          <cell r="X10">
            <v>317.11129163144977</v>
          </cell>
          <cell r="Y10">
            <v>307.64064385647902</v>
          </cell>
          <cell r="Z10">
            <v>313.35597422391601</v>
          </cell>
          <cell r="AA10">
            <v>312.74755937730868</v>
          </cell>
          <cell r="AB10">
            <v>322.14757067056536</v>
          </cell>
          <cell r="AC10">
            <v>318.5392854271314</v>
          </cell>
          <cell r="AD10">
            <v>437.5240883119726</v>
          </cell>
          <cell r="AE10">
            <v>435.69563595673304</v>
          </cell>
          <cell r="AF10">
            <v>443.95459974902866</v>
          </cell>
          <cell r="AG10">
            <v>439.26762547455729</v>
          </cell>
          <cell r="AH10">
            <v>442.21632015382767</v>
          </cell>
          <cell r="AI10">
            <v>446.96219259322925</v>
          </cell>
          <cell r="AJ10">
            <v>320.04186538604597</v>
          </cell>
          <cell r="AK10">
            <v>316.52368447787302</v>
          </cell>
          <cell r="AL10">
            <v>318.39319812586746</v>
          </cell>
          <cell r="AM10">
            <v>318.33759786432518</v>
          </cell>
          <cell r="AN10">
            <v>316.23290389657353</v>
          </cell>
          <cell r="AO10">
            <v>320.36837030910016</v>
          </cell>
          <cell r="AP10">
            <v>397.72394709354751</v>
          </cell>
          <cell r="AQ10">
            <v>397.14033200649499</v>
          </cell>
          <cell r="AR10">
            <v>402.01564386717081</v>
          </cell>
          <cell r="AS10">
            <v>399.04184834928367</v>
          </cell>
          <cell r="AT10">
            <v>398.48360781011195</v>
          </cell>
          <cell r="AU10">
            <v>399.08154428187248</v>
          </cell>
          <cell r="AV10">
            <v>364.79964530956624</v>
          </cell>
          <cell r="AW10">
            <v>349.56836691069697</v>
          </cell>
          <cell r="AX10">
            <v>352.44688647509474</v>
          </cell>
          <cell r="AY10">
            <v>355.55145429414489</v>
          </cell>
          <cell r="AZ10">
            <v>386.15090133802119</v>
          </cell>
          <cell r="BA10">
            <v>378.32075957253733</v>
          </cell>
          <cell r="BB10">
            <v>351.53264600969931</v>
          </cell>
          <cell r="BC10">
            <v>355.25991229368407</v>
          </cell>
          <cell r="BD10">
            <v>345.43143623781953</v>
          </cell>
          <cell r="BE10">
            <v>350.50094020763169</v>
          </cell>
          <cell r="BF10">
            <v>335.13509006004</v>
          </cell>
          <cell r="BG10">
            <v>347.65650566632326</v>
          </cell>
          <cell r="BH10">
            <v>401.54146306106054</v>
          </cell>
          <cell r="BI10">
            <v>391.63834203982901</v>
          </cell>
          <cell r="BJ10">
            <v>391.3505441805703</v>
          </cell>
          <cell r="BK10">
            <v>394.72447671935072</v>
          </cell>
          <cell r="BL10">
            <v>395.95421810699594</v>
          </cell>
          <cell r="BM10">
            <v>392.87357644081447</v>
          </cell>
        </row>
        <row r="11">
          <cell r="F11">
            <v>278.69638539316071</v>
          </cell>
          <cell r="G11">
            <v>274.29050188922605</v>
          </cell>
          <cell r="H11">
            <v>275.30477045086724</v>
          </cell>
          <cell r="I11">
            <v>276.08796313014255</v>
          </cell>
          <cell r="J11">
            <v>271.73943786875765</v>
          </cell>
          <cell r="K11">
            <v>276.24527038181895</v>
          </cell>
          <cell r="R11">
            <v>275.69771171381433</v>
          </cell>
          <cell r="S11">
            <v>275.5</v>
          </cell>
          <cell r="T11">
            <v>268.93650767917165</v>
          </cell>
          <cell r="V11">
            <v>270.60000000000002</v>
          </cell>
          <cell r="W11">
            <v>266.54266316595249</v>
          </cell>
          <cell r="X11">
            <v>252.04030310556897</v>
          </cell>
          <cell r="Y11">
            <v>246.9</v>
          </cell>
          <cell r="Z11">
            <v>254.73613215900119</v>
          </cell>
          <cell r="AB11">
            <v>248.5</v>
          </cell>
          <cell r="AC11">
            <v>253.93629587117698</v>
          </cell>
          <cell r="AD11">
            <v>349.36976610091511</v>
          </cell>
          <cell r="AE11">
            <v>338.1</v>
          </cell>
          <cell r="AF11">
            <v>304.20814659104428</v>
          </cell>
          <cell r="AH11">
            <v>340</v>
          </cell>
          <cell r="AI11">
            <v>303.85454545454547</v>
          </cell>
          <cell r="AJ11">
            <v>272.37099338684988</v>
          </cell>
          <cell r="AK11">
            <v>270</v>
          </cell>
          <cell r="AL11">
            <v>269.52547365562674</v>
          </cell>
          <cell r="AN11">
            <v>271.7</v>
          </cell>
          <cell r="AO11">
            <v>272.47892894699669</v>
          </cell>
          <cell r="AP11">
            <v>344.9314452685997</v>
          </cell>
          <cell r="AQ11">
            <v>342.1</v>
          </cell>
          <cell r="AR11">
            <v>342.29375524516468</v>
          </cell>
          <cell r="AT11">
            <v>344.9</v>
          </cell>
          <cell r="AU11">
            <v>342.82843949381368</v>
          </cell>
          <cell r="AV11">
            <v>307.55181080670121</v>
          </cell>
          <cell r="AW11">
            <v>300.8</v>
          </cell>
          <cell r="AX11">
            <v>307.21679839082628</v>
          </cell>
          <cell r="AZ11">
            <v>0</v>
          </cell>
          <cell r="BA11">
            <v>322.43084848258616</v>
          </cell>
          <cell r="BB11">
            <v>320.93965838123989</v>
          </cell>
          <cell r="BC11">
            <v>312</v>
          </cell>
          <cell r="BD11">
            <v>309.74005983730007</v>
          </cell>
          <cell r="BF11">
            <v>314.5</v>
          </cell>
          <cell r="BG11">
            <v>310.09087259589069</v>
          </cell>
          <cell r="BH11">
            <v>374.13285549724816</v>
          </cell>
          <cell r="BI11">
            <v>368.1</v>
          </cell>
          <cell r="BJ11">
            <v>369.6710000726269</v>
          </cell>
          <cell r="BL11">
            <v>364.5</v>
          </cell>
          <cell r="BM11">
            <v>373.66396152690112</v>
          </cell>
        </row>
        <row r="12">
          <cell r="F12">
            <v>446.80807010742001</v>
          </cell>
          <cell r="G12">
            <v>446.7900889539946</v>
          </cell>
          <cell r="H12">
            <v>445.90759128678252</v>
          </cell>
          <cell r="I12">
            <v>446.48909096762026</v>
          </cell>
          <cell r="J12">
            <v>438.74598413085647</v>
          </cell>
          <cell r="K12">
            <v>449.02323253353859</v>
          </cell>
          <cell r="R12">
            <v>435.29719603108515</v>
          </cell>
          <cell r="S12">
            <v>450.01196745553926</v>
          </cell>
          <cell r="T12">
            <v>441.70111912733518</v>
          </cell>
          <cell r="V12">
            <v>442</v>
          </cell>
          <cell r="W12">
            <v>447.28242190040038</v>
          </cell>
          <cell r="X12">
            <v>435.58012441699958</v>
          </cell>
          <cell r="Y12">
            <v>427.24210505703741</v>
          </cell>
          <cell r="Z12">
            <v>427.39879391439644</v>
          </cell>
          <cell r="AB12">
            <v>440</v>
          </cell>
          <cell r="AC12">
            <v>430.50659264399724</v>
          </cell>
          <cell r="AD12">
            <v>493.82372133668639</v>
          </cell>
          <cell r="AE12">
            <v>488.011345726147</v>
          </cell>
          <cell r="AF12">
            <v>491.46517909032929</v>
          </cell>
          <cell r="AH12">
            <v>494</v>
          </cell>
          <cell r="AI12">
            <v>498.79988877017871</v>
          </cell>
          <cell r="AJ12">
            <v>421.05729583755624</v>
          </cell>
          <cell r="AK12">
            <v>420.28294511709919</v>
          </cell>
          <cell r="AL12">
            <v>420.8524015953908</v>
          </cell>
          <cell r="AN12">
            <v>420</v>
          </cell>
          <cell r="AO12">
            <v>418.18925027651761</v>
          </cell>
          <cell r="AP12">
            <v>514.17195508908958</v>
          </cell>
          <cell r="AQ12">
            <v>503.99988042857643</v>
          </cell>
          <cell r="AR12">
            <v>517.61350400120887</v>
          </cell>
          <cell r="AT12">
            <v>524.70000000000005</v>
          </cell>
          <cell r="AU12">
            <v>501.97949577664582</v>
          </cell>
          <cell r="AV12">
            <v>533.39268874758318</v>
          </cell>
          <cell r="AW12">
            <v>556.01738151650693</v>
          </cell>
          <cell r="AX12">
            <v>535.72910722622817</v>
          </cell>
          <cell r="AZ12">
            <v>386.15090133802119</v>
          </cell>
          <cell r="BA12">
            <v>526.17390016293882</v>
          </cell>
          <cell r="BB12">
            <v>415.26128291613361</v>
          </cell>
          <cell r="BC12">
            <v>419.28194479347121</v>
          </cell>
          <cell r="BD12">
            <v>408.44722033269431</v>
          </cell>
          <cell r="BF12">
            <v>419</v>
          </cell>
          <cell r="BG12">
            <v>421.96873984766995</v>
          </cell>
          <cell r="BH12">
            <v>862.21352455485373</v>
          </cell>
          <cell r="BI12">
            <v>786.02235722964099</v>
          </cell>
          <cell r="BJ12">
            <v>794.41872460687239</v>
          </cell>
          <cell r="BL12">
            <v>1015</v>
          </cell>
          <cell r="BM12">
            <v>818.3754993342211</v>
          </cell>
        </row>
        <row r="13">
          <cell r="R13">
            <v>5555.88</v>
          </cell>
          <cell r="S13">
            <v>5513.88</v>
          </cell>
          <cell r="T13">
            <v>5621.48</v>
          </cell>
          <cell r="U13">
            <v>5563.746666666666</v>
          </cell>
          <cell r="V13">
            <v>5710</v>
          </cell>
          <cell r="W13">
            <v>5623.9</v>
          </cell>
          <cell r="X13">
            <v>7121.38</v>
          </cell>
          <cell r="Y13">
            <v>7299.72</v>
          </cell>
          <cell r="Z13">
            <v>7578.3090000000002</v>
          </cell>
          <cell r="AA13">
            <v>7333.1363333333329</v>
          </cell>
          <cell r="AB13">
            <v>7025</v>
          </cell>
          <cell r="AC13">
            <v>7170.4</v>
          </cell>
          <cell r="AD13">
            <v>1842.44</v>
          </cell>
          <cell r="AE13">
            <v>1682.4949999999999</v>
          </cell>
          <cell r="AF13">
            <v>1132.355</v>
          </cell>
          <cell r="AG13">
            <v>1552.43</v>
          </cell>
          <cell r="AH13">
            <v>1206</v>
          </cell>
          <cell r="AI13">
            <v>1103.2</v>
          </cell>
          <cell r="AJ13">
            <v>3472.9479999999999</v>
          </cell>
          <cell r="AK13">
            <v>3579.2559999999999</v>
          </cell>
          <cell r="AL13">
            <v>3654.38</v>
          </cell>
          <cell r="AM13">
            <v>3568.8613333333328</v>
          </cell>
          <cell r="AN13">
            <v>3655</v>
          </cell>
          <cell r="AO13">
            <v>3532.2</v>
          </cell>
          <cell r="AP13">
            <v>1154.5360000000001</v>
          </cell>
          <cell r="AQ13">
            <v>1162.0070000000001</v>
          </cell>
          <cell r="AR13">
            <v>1171.04</v>
          </cell>
          <cell r="AS13">
            <v>1162.5276666666666</v>
          </cell>
          <cell r="AT13">
            <v>1149</v>
          </cell>
          <cell r="AU13">
            <v>1091.7</v>
          </cell>
          <cell r="AV13">
            <v>2097.4229999999998</v>
          </cell>
          <cell r="AW13">
            <v>2163.7130000000002</v>
          </cell>
          <cell r="AX13">
            <v>2249.3020000000001</v>
          </cell>
          <cell r="AY13">
            <v>2170.1460000000002</v>
          </cell>
          <cell r="AZ13">
            <v>2231</v>
          </cell>
          <cell r="BA13">
            <v>2132.9</v>
          </cell>
          <cell r="BB13">
            <v>1427.896</v>
          </cell>
          <cell r="BC13">
            <v>1354.5440000000001</v>
          </cell>
          <cell r="BD13">
            <v>1565.43</v>
          </cell>
          <cell r="BE13">
            <v>1449.29</v>
          </cell>
          <cell r="BF13">
            <v>1500</v>
          </cell>
          <cell r="BG13">
            <v>1559.2</v>
          </cell>
          <cell r="BH13">
            <v>3087.1460000000002</v>
          </cell>
          <cell r="BI13">
            <v>3229.9679999999998</v>
          </cell>
          <cell r="BJ13">
            <v>3400.8629999999998</v>
          </cell>
          <cell r="BK13">
            <v>3239.3256666666662</v>
          </cell>
          <cell r="BL13">
            <v>3245</v>
          </cell>
          <cell r="BM13">
            <v>3345.8</v>
          </cell>
        </row>
        <row r="14">
          <cell r="F14">
            <v>142.82950827474397</v>
          </cell>
          <cell r="G14">
            <v>141.16046578597059</v>
          </cell>
          <cell r="H14">
            <v>140.52378025704087</v>
          </cell>
          <cell r="I14">
            <v>141.49588667283226</v>
          </cell>
          <cell r="J14">
            <v>142.92256910695542</v>
          </cell>
          <cell r="K14">
            <v>142.19352642678004</v>
          </cell>
          <cell r="R14">
            <v>140.92259012073694</v>
          </cell>
          <cell r="S14">
            <v>137.01948537146257</v>
          </cell>
          <cell r="T14">
            <v>136.67681820445861</v>
          </cell>
          <cell r="V14">
            <v>138.19999999999999</v>
          </cell>
          <cell r="W14">
            <v>137.78676719002829</v>
          </cell>
          <cell r="X14">
            <v>130.71300787206974</v>
          </cell>
          <cell r="Y14">
            <v>128.77521329585244</v>
          </cell>
          <cell r="Z14">
            <v>128.3079114351236</v>
          </cell>
          <cell r="AB14">
            <v>134.5</v>
          </cell>
          <cell r="AC14">
            <v>131.81830860203058</v>
          </cell>
          <cell r="AD14">
            <v>160.04646012895941</v>
          </cell>
          <cell r="AE14">
            <v>160.76065604949792</v>
          </cell>
          <cell r="AF14">
            <v>161.66131645994409</v>
          </cell>
          <cell r="AH14">
            <v>165</v>
          </cell>
          <cell r="AI14">
            <v>163.57505438723712</v>
          </cell>
          <cell r="AJ14">
            <v>146.84066677646771</v>
          </cell>
          <cell r="AK14">
            <v>145.69983259090716</v>
          </cell>
          <cell r="AL14">
            <v>145.67423201746945</v>
          </cell>
          <cell r="AN14">
            <v>145.6</v>
          </cell>
          <cell r="AO14">
            <v>145.85357567521658</v>
          </cell>
          <cell r="AP14">
            <v>153.29621596901265</v>
          </cell>
          <cell r="AQ14">
            <v>152.72971677451167</v>
          </cell>
          <cell r="AR14">
            <v>153.5404426834267</v>
          </cell>
          <cell r="AT14">
            <v>150.9</v>
          </cell>
          <cell r="AU14">
            <v>152.82403590730053</v>
          </cell>
          <cell r="AV14">
            <v>138.00888042135514</v>
          </cell>
          <cell r="AW14">
            <v>139.98899114623796</v>
          </cell>
          <cell r="AX14">
            <v>137.50888053271638</v>
          </cell>
          <cell r="AZ14">
            <v>138</v>
          </cell>
          <cell r="BA14">
            <v>140.97144732523793</v>
          </cell>
          <cell r="BB14">
            <v>149.66566192495813</v>
          </cell>
          <cell r="BC14">
            <v>154.21204479145752</v>
          </cell>
          <cell r="BD14">
            <v>152.4469315140249</v>
          </cell>
          <cell r="BF14">
            <v>150</v>
          </cell>
          <cell r="BG14">
            <v>152.09209851205745</v>
          </cell>
          <cell r="BH14">
            <v>155.62270135588017</v>
          </cell>
          <cell r="BI14">
            <v>152.12937094113599</v>
          </cell>
          <cell r="BJ14">
            <v>153.5551417390233</v>
          </cell>
          <cell r="BL14">
            <v>155.53368258859786</v>
          </cell>
          <cell r="BM14">
            <v>153.61946320760356</v>
          </cell>
        </row>
        <row r="17">
          <cell r="U17">
            <v>0</v>
          </cell>
          <cell r="AA17">
            <v>0</v>
          </cell>
          <cell r="AG17">
            <v>0</v>
          </cell>
          <cell r="AM17">
            <v>0</v>
          </cell>
          <cell r="AS17">
            <v>0</v>
          </cell>
          <cell r="AY17">
            <v>0</v>
          </cell>
          <cell r="BE17">
            <v>0</v>
          </cell>
          <cell r="BK17">
            <v>0</v>
          </cell>
        </row>
        <row r="18">
          <cell r="B18" t="str">
            <v>Кузнецкий</v>
          </cell>
          <cell r="F18">
            <v>31.141999999999999</v>
          </cell>
          <cell r="G18">
            <v>14.276999999999997</v>
          </cell>
          <cell r="H18">
            <v>67.667000000000002</v>
          </cell>
          <cell r="J18">
            <v>45.242648555068065</v>
          </cell>
          <cell r="K18">
            <v>52.396000000000001</v>
          </cell>
          <cell r="R18">
            <v>31.141999999999999</v>
          </cell>
          <cell r="S18">
            <v>14.276999999999999</v>
          </cell>
          <cell r="T18">
            <v>67.667000000000002</v>
          </cell>
          <cell r="U18">
            <v>37.69533333333333</v>
          </cell>
          <cell r="V18">
            <v>45.242648555068065</v>
          </cell>
          <cell r="W18">
            <v>52.396000000000001</v>
          </cell>
          <cell r="AA18">
            <v>0</v>
          </cell>
          <cell r="AG18">
            <v>0</v>
          </cell>
          <cell r="AM18">
            <v>0</v>
          </cell>
          <cell r="AS18">
            <v>0</v>
          </cell>
          <cell r="AY18">
            <v>0</v>
          </cell>
          <cell r="BE18">
            <v>0</v>
          </cell>
          <cell r="BK18">
            <v>0</v>
          </cell>
        </row>
        <row r="19">
          <cell r="U19">
            <v>0</v>
          </cell>
          <cell r="AA19">
            <v>0</v>
          </cell>
          <cell r="AG19">
            <v>0</v>
          </cell>
          <cell r="AM19">
            <v>0</v>
          </cell>
          <cell r="AS19">
            <v>0</v>
          </cell>
          <cell r="AY19">
            <v>0</v>
          </cell>
          <cell r="BE19">
            <v>0</v>
          </cell>
          <cell r="BK19">
            <v>0</v>
          </cell>
        </row>
        <row r="21">
          <cell r="F21">
            <v>32.073</v>
          </cell>
          <cell r="G21">
            <v>16.340674978000003</v>
          </cell>
          <cell r="H21">
            <v>119.99010000000003</v>
          </cell>
          <cell r="J21">
            <v>54.381896105571464</v>
          </cell>
          <cell r="K21">
            <v>78.571000000000012</v>
          </cell>
          <cell r="R21">
            <v>1.206</v>
          </cell>
          <cell r="S21">
            <v>0.74199999999999999</v>
          </cell>
          <cell r="T21">
            <v>0</v>
          </cell>
          <cell r="U21">
            <v>0.64933333333333332</v>
          </cell>
          <cell r="V21">
            <v>0.69362812742738666</v>
          </cell>
          <cell r="X21">
            <v>18.315999999999999</v>
          </cell>
          <cell r="Y21">
            <v>9.2010000000000005</v>
          </cell>
          <cell r="Z21">
            <v>65.311000000000007</v>
          </cell>
          <cell r="AA21">
            <v>30.942666666666668</v>
          </cell>
          <cell r="AB21">
            <v>30.914394167442293</v>
          </cell>
          <cell r="AC21">
            <v>47.902000000000001</v>
          </cell>
          <cell r="AD21">
            <v>2.1280000000000001</v>
          </cell>
          <cell r="AF21">
            <v>2.617</v>
          </cell>
          <cell r="AG21">
            <v>1.5816666666666668</v>
          </cell>
          <cell r="AH21">
            <v>0.62498623876873038</v>
          </cell>
          <cell r="AJ21">
            <v>5.0119999999999996</v>
          </cell>
          <cell r="AK21">
            <v>4.8000000000000001E-2</v>
          </cell>
          <cell r="AL21">
            <v>36.326000000000001</v>
          </cell>
          <cell r="AM21">
            <v>13.795333333333334</v>
          </cell>
          <cell r="AN21">
            <v>13.528444219430241</v>
          </cell>
          <cell r="AO21">
            <v>28.487000000000002</v>
          </cell>
          <cell r="AP21">
            <v>1.369</v>
          </cell>
          <cell r="AQ21">
            <v>0.159</v>
          </cell>
          <cell r="AR21">
            <v>1.169</v>
          </cell>
          <cell r="AS21">
            <v>0.89900000000000002</v>
          </cell>
          <cell r="AT21">
            <v>0.56624590075469916</v>
          </cell>
          <cell r="AU21">
            <v>2.1819999999999999</v>
          </cell>
          <cell r="AV21">
            <v>0</v>
          </cell>
          <cell r="AW21">
            <v>0.222</v>
          </cell>
          <cell r="AX21">
            <v>14.498100000000001</v>
          </cell>
          <cell r="AY21">
            <v>4.9066999999999998</v>
          </cell>
          <cell r="AZ21">
            <v>4.9330125053529938</v>
          </cell>
          <cell r="BB21">
            <v>4.0419999999999998</v>
          </cell>
          <cell r="BC21">
            <v>5.9690000000000003</v>
          </cell>
          <cell r="BE21">
            <v>3.3369999999999997</v>
          </cell>
          <cell r="BF21">
            <v>3.1211849463951187</v>
          </cell>
          <cell r="BJ21">
            <v>6.9000000000000006E-2</v>
          </cell>
          <cell r="BK21">
            <v>2.3000000000000003E-2</v>
          </cell>
        </row>
        <row r="23">
          <cell r="F23">
            <v>5537.0268399999995</v>
          </cell>
          <cell r="G23">
            <v>5677.6504255420032</v>
          </cell>
          <cell r="H23">
            <v>5572.1978451350433</v>
          </cell>
          <cell r="J23">
            <v>5575.1651502474115</v>
          </cell>
          <cell r="K23">
            <v>5589.8809999999994</v>
          </cell>
          <cell r="R23">
            <v>1209.4995199999996</v>
          </cell>
          <cell r="S23">
            <v>1212.5856166327055</v>
          </cell>
          <cell r="T23">
            <v>1126.9059270212056</v>
          </cell>
          <cell r="U23">
            <v>1182.9970212179703</v>
          </cell>
          <cell r="V23">
            <v>1186.0999999999999</v>
          </cell>
          <cell r="W23">
            <v>1116.6010000000001</v>
          </cell>
          <cell r="X23">
            <v>1882.9537600000001</v>
          </cell>
          <cell r="Y23">
            <v>1775.2023579772058</v>
          </cell>
          <cell r="Z23">
            <v>1712.553975870672</v>
          </cell>
          <cell r="AA23">
            <v>1790.2366979492926</v>
          </cell>
          <cell r="AB23">
            <v>1708.8887297239178</v>
          </cell>
          <cell r="AC23">
            <v>1628.175</v>
          </cell>
          <cell r="AD23">
            <v>125.44123999999999</v>
          </cell>
          <cell r="AE23">
            <v>146.10130398945819</v>
          </cell>
          <cell r="AF23">
            <v>167.45781985911415</v>
          </cell>
          <cell r="AG23">
            <v>146.33345461619078</v>
          </cell>
          <cell r="AH23">
            <v>118.33406113348637</v>
          </cell>
          <cell r="AI23">
            <v>260.12400000000002</v>
          </cell>
          <cell r="AJ23">
            <v>882.91311999999994</v>
          </cell>
          <cell r="AK23">
            <v>1049.2003266513523</v>
          </cell>
          <cell r="AL23">
            <v>1001.3527874020378</v>
          </cell>
          <cell r="AM23">
            <v>977.82207801779668</v>
          </cell>
          <cell r="AN23">
            <v>922.43200000000013</v>
          </cell>
          <cell r="AO23">
            <v>921.23400000000004</v>
          </cell>
          <cell r="AP23">
            <v>0</v>
          </cell>
          <cell r="AQ23">
            <v>0</v>
          </cell>
          <cell r="AR23">
            <v>49.743678967372006</v>
          </cell>
          <cell r="AS23">
            <v>16.581226322457336</v>
          </cell>
          <cell r="AT23">
            <v>78.775893777201787</v>
          </cell>
          <cell r="AU23">
            <v>113.873</v>
          </cell>
          <cell r="AV23">
            <v>557.31387999999993</v>
          </cell>
          <cell r="AW23">
            <v>516.274818187194</v>
          </cell>
          <cell r="AX23">
            <v>496.91321947406061</v>
          </cell>
          <cell r="AY23">
            <v>523.50063922041818</v>
          </cell>
          <cell r="AZ23">
            <v>557.0992879329043</v>
          </cell>
          <cell r="BA23">
            <v>523.16800000000001</v>
          </cell>
          <cell r="BB23">
            <v>453.37439999999992</v>
          </cell>
          <cell r="BC23">
            <v>469.36400000000009</v>
          </cell>
          <cell r="BD23">
            <v>513.27002979444092</v>
          </cell>
          <cell r="BE23">
            <v>478.66947659814696</v>
          </cell>
          <cell r="BF23">
            <v>435.67105308820715</v>
          </cell>
          <cell r="BG23">
            <v>523.976</v>
          </cell>
          <cell r="BH23">
            <v>425.53091999999998</v>
          </cell>
          <cell r="BI23">
            <v>508.92200210408652</v>
          </cell>
          <cell r="BJ23">
            <v>504.00040674613962</v>
          </cell>
          <cell r="BK23">
            <v>479.48444295007539</v>
          </cell>
          <cell r="BL23">
            <v>567.86412459169333</v>
          </cell>
          <cell r="BM23">
            <v>502.73</v>
          </cell>
        </row>
        <row r="24">
          <cell r="F24">
            <v>2169.9911600000005</v>
          </cell>
          <cell r="H24">
            <v>444.39672615306523</v>
          </cell>
          <cell r="R24">
            <v>373.16648000000032</v>
          </cell>
          <cell r="T24">
            <v>118.94730347934747</v>
          </cell>
          <cell r="U24">
            <v>164.03792782644925</v>
          </cell>
          <cell r="V24">
            <v>0</v>
          </cell>
          <cell r="W24">
            <v>0</v>
          </cell>
          <cell r="X24">
            <v>534.84223999999972</v>
          </cell>
          <cell r="Z24">
            <v>76.754316135626951</v>
          </cell>
          <cell r="AA24">
            <v>203.86551871187555</v>
          </cell>
          <cell r="AC24">
            <v>0</v>
          </cell>
          <cell r="AD24">
            <v>543.06075999999996</v>
          </cell>
          <cell r="AF24">
            <v>84.931768981090329</v>
          </cell>
          <cell r="AG24">
            <v>209.33084299369679</v>
          </cell>
          <cell r="AI24">
            <v>0</v>
          </cell>
          <cell r="AJ24">
            <v>241.55888000000004</v>
          </cell>
          <cell r="AL24">
            <v>74.203379601629024</v>
          </cell>
          <cell r="AM24">
            <v>105.25408653387636</v>
          </cell>
          <cell r="AO24">
            <v>0</v>
          </cell>
          <cell r="AP24">
            <v>342.77600000000001</v>
          </cell>
          <cell r="AR24">
            <v>21.363423703625806</v>
          </cell>
          <cell r="AS24">
            <v>121.37980790120861</v>
          </cell>
          <cell r="AT24">
            <v>0</v>
          </cell>
          <cell r="AV24">
            <v>5.3191200000001118</v>
          </cell>
          <cell r="AX24">
            <v>10.500934532027109</v>
          </cell>
          <cell r="AY24">
            <v>5.2733515106757407</v>
          </cell>
          <cell r="BB24">
            <v>7.8906000000000631</v>
          </cell>
          <cell r="BD24">
            <v>18.894970205559073</v>
          </cell>
          <cell r="BE24">
            <v>8.9285234018530453</v>
          </cell>
          <cell r="BH24">
            <v>121.37708000000003</v>
          </cell>
          <cell r="BJ24">
            <v>38.800629514159553</v>
          </cell>
          <cell r="BK24">
            <v>53.392569838053191</v>
          </cell>
        </row>
        <row r="25">
          <cell r="G25">
            <v>1928.3175744579955</v>
          </cell>
          <cell r="H25">
            <v>1762.7544287118919</v>
          </cell>
          <cell r="J25">
            <v>2128.903777377021</v>
          </cell>
          <cell r="K25">
            <v>2106.7460000000001</v>
          </cell>
          <cell r="S25">
            <v>320.77738336729419</v>
          </cell>
          <cell r="T25">
            <v>318.10476949944689</v>
          </cell>
          <cell r="U25">
            <v>212.96071762224702</v>
          </cell>
          <cell r="V25">
            <v>449.38967753054368</v>
          </cell>
          <cell r="W25">
            <v>459.98200000000003</v>
          </cell>
          <cell r="Y25">
            <v>578.32564202279343</v>
          </cell>
          <cell r="Z25">
            <v>613.22470799370103</v>
          </cell>
          <cell r="AA25">
            <v>397.18345000549817</v>
          </cell>
          <cell r="AB25">
            <v>836.39639006216419</v>
          </cell>
          <cell r="AC25">
            <v>774.58699999999999</v>
          </cell>
          <cell r="AE25">
            <v>509.85069601054204</v>
          </cell>
          <cell r="AF25">
            <v>369.22641115979542</v>
          </cell>
          <cell r="AG25">
            <v>293.02570239011249</v>
          </cell>
          <cell r="AH25">
            <v>395.53687059942479</v>
          </cell>
          <cell r="AI25">
            <v>336.351</v>
          </cell>
          <cell r="AK25">
            <v>67.335673348647219</v>
          </cell>
          <cell r="AL25">
            <v>57.751832996333086</v>
          </cell>
          <cell r="AM25">
            <v>41.695835448326768</v>
          </cell>
          <cell r="AN25">
            <v>184.41909287501088</v>
          </cell>
          <cell r="AO25">
            <v>173.55099999999999</v>
          </cell>
          <cell r="AQ25">
            <v>351.21499999999997</v>
          </cell>
          <cell r="AR25">
            <v>294.96689732900222</v>
          </cell>
          <cell r="AS25">
            <v>215.39396577633406</v>
          </cell>
          <cell r="AT25">
            <v>263.1617463098774</v>
          </cell>
          <cell r="AU25">
            <v>225.892</v>
          </cell>
          <cell r="AW25">
            <v>49.68918181280619</v>
          </cell>
          <cell r="AX25">
            <v>61.989845993912276</v>
          </cell>
          <cell r="AY25">
            <v>37.226342602239491</v>
          </cell>
          <cell r="BA25">
            <v>56.828000000000003</v>
          </cell>
          <cell r="BC25">
            <v>0</v>
          </cell>
          <cell r="BE25">
            <v>0</v>
          </cell>
          <cell r="BI25">
            <v>51.123997895912538</v>
          </cell>
          <cell r="BJ25">
            <v>47.489963739700833</v>
          </cell>
          <cell r="BK25">
            <v>32.871320545204462</v>
          </cell>
          <cell r="BM25">
            <v>79.555000000000007</v>
          </cell>
        </row>
        <row r="27">
          <cell r="U27">
            <v>0</v>
          </cell>
          <cell r="AA27">
            <v>0</v>
          </cell>
          <cell r="AG27">
            <v>0</v>
          </cell>
          <cell r="AM27">
            <v>0</v>
          </cell>
          <cell r="AS27">
            <v>0</v>
          </cell>
          <cell r="AY27">
            <v>0</v>
          </cell>
          <cell r="BE27">
            <v>0</v>
          </cell>
          <cell r="BK27">
            <v>0</v>
          </cell>
        </row>
        <row r="28">
          <cell r="U28">
            <v>0</v>
          </cell>
          <cell r="AA28">
            <v>0</v>
          </cell>
          <cell r="AG28">
            <v>0</v>
          </cell>
          <cell r="AM28">
            <v>0</v>
          </cell>
          <cell r="AS28">
            <v>0</v>
          </cell>
          <cell r="AY28">
            <v>0</v>
          </cell>
          <cell r="BE28">
            <v>0</v>
          </cell>
          <cell r="BK28">
            <v>0</v>
          </cell>
        </row>
        <row r="30">
          <cell r="F30">
            <v>4090.9950000000003</v>
          </cell>
          <cell r="G30">
            <v>3968.4490000000001</v>
          </cell>
          <cell r="H30">
            <v>4260.95</v>
          </cell>
          <cell r="J30">
            <v>4127.5820722850722</v>
          </cell>
          <cell r="K30">
            <v>4193.2269999999999</v>
          </cell>
          <cell r="R30">
            <v>832.06500000000005</v>
          </cell>
          <cell r="S30">
            <v>792.87300000000005</v>
          </cell>
          <cell r="T30">
            <v>863.29899999999975</v>
          </cell>
          <cell r="U30">
            <v>829.41233333333332</v>
          </cell>
          <cell r="V30">
            <v>892.30395421303967</v>
          </cell>
          <cell r="W30">
            <v>854.08</v>
          </cell>
          <cell r="X30">
            <v>1505.2550000000001</v>
          </cell>
          <cell r="Y30">
            <v>1422.7059999999999</v>
          </cell>
          <cell r="Z30">
            <v>1495.4870000000001</v>
          </cell>
          <cell r="AA30">
            <v>1474.4826666666668</v>
          </cell>
          <cell r="AB30">
            <v>1631.3370139535245</v>
          </cell>
          <cell r="AC30">
            <v>1505.4739999999999</v>
          </cell>
          <cell r="AD30">
            <v>375.75400000000002</v>
          </cell>
          <cell r="AE30">
            <v>385.47300000000001</v>
          </cell>
          <cell r="AF30">
            <v>441.17500000000001</v>
          </cell>
          <cell r="AG30">
            <v>400.8006666666667</v>
          </cell>
          <cell r="AH30">
            <v>315.50591797167988</v>
          </cell>
          <cell r="AI30">
            <v>416.01900000000001</v>
          </cell>
          <cell r="AJ30">
            <v>619.51400000000001</v>
          </cell>
          <cell r="AK30">
            <v>595.08699999999999</v>
          </cell>
          <cell r="AL30">
            <v>637.28499999999997</v>
          </cell>
          <cell r="AM30">
            <v>617.29533333333336</v>
          </cell>
          <cell r="AN30">
            <v>588.21153709444116</v>
          </cell>
          <cell r="AO30">
            <v>608.08799999999997</v>
          </cell>
          <cell r="AP30">
            <v>167.15899999999999</v>
          </cell>
          <cell r="AQ30">
            <v>173.90100000000001</v>
          </cell>
          <cell r="AR30">
            <v>187.44099999999997</v>
          </cell>
          <cell r="AS30">
            <v>176.167</v>
          </cell>
          <cell r="AT30">
            <v>169.11978598783381</v>
          </cell>
          <cell r="AU30">
            <v>175.10900000000001</v>
          </cell>
          <cell r="AV30">
            <v>273.17</v>
          </cell>
          <cell r="AW30">
            <v>263.29000000000002</v>
          </cell>
          <cell r="AX30">
            <v>274.60300000000001</v>
          </cell>
          <cell r="AY30">
            <v>270.35433333333339</v>
          </cell>
          <cell r="AZ30">
            <v>254.15430043825728</v>
          </cell>
          <cell r="BA30">
            <v>279.31799999999998</v>
          </cell>
          <cell r="BB30">
            <v>251.6</v>
          </cell>
          <cell r="BC30">
            <v>266.44600000000003</v>
          </cell>
          <cell r="BD30">
            <v>293.52</v>
          </cell>
          <cell r="BE30">
            <v>270.52199999999999</v>
          </cell>
          <cell r="BF30">
            <v>213.79223803460224</v>
          </cell>
          <cell r="BG30">
            <v>286.834</v>
          </cell>
          <cell r="BH30">
            <v>66.477999999999994</v>
          </cell>
          <cell r="BI30">
            <v>68.673000000000002</v>
          </cell>
          <cell r="BJ30">
            <v>68.14</v>
          </cell>
          <cell r="BK30">
            <v>67.763666666666666</v>
          </cell>
          <cell r="BL30">
            <v>63.15732459169358</v>
          </cell>
          <cell r="BM30">
            <v>68.305000000000007</v>
          </cell>
        </row>
        <row r="47">
          <cell r="J47">
            <v>0.77999997661340725</v>
          </cell>
          <cell r="K47">
            <v>0.77854383358098078</v>
          </cell>
          <cell r="R47">
            <v>0.78934000000000004</v>
          </cell>
          <cell r="S47">
            <v>0.77519145488300167</v>
          </cell>
          <cell r="T47">
            <v>0.77706706476802945</v>
          </cell>
          <cell r="V47">
            <v>0.77999997661340725</v>
          </cell>
          <cell r="W47">
            <v>0.77854383358098078</v>
          </cell>
        </row>
        <row r="48">
          <cell r="J48">
            <v>0.43</v>
          </cell>
          <cell r="K48">
            <v>0.43</v>
          </cell>
        </row>
        <row r="49">
          <cell r="J49">
            <v>0.77999997661340725</v>
          </cell>
          <cell r="K49">
            <v>0.77854383358098078</v>
          </cell>
          <cell r="R49">
            <v>0.78934000000000004</v>
          </cell>
          <cell r="S49">
            <v>0.77519145488300167</v>
          </cell>
          <cell r="T49">
            <v>0.77706706476802945</v>
          </cell>
          <cell r="V49">
            <v>0.77999997661340725</v>
          </cell>
          <cell r="W49">
            <v>0.77854383358098078</v>
          </cell>
        </row>
        <row r="51">
          <cell r="J51">
            <v>1.3799629417674482</v>
          </cell>
          <cell r="K51">
            <v>1.3808611599297014</v>
          </cell>
          <cell r="R51">
            <v>1.37829</v>
          </cell>
          <cell r="S51">
            <v>1.3940303875862234</v>
          </cell>
          <cell r="V51">
            <v>1.3838806121951686</v>
          </cell>
          <cell r="W51">
            <v>1.3808611599297014</v>
          </cell>
          <cell r="X51">
            <v>1.38286</v>
          </cell>
          <cell r="Y51">
            <v>1.3814449085901443</v>
          </cell>
          <cell r="Z51">
            <v>1.3838806121951686</v>
          </cell>
          <cell r="AB51">
            <v>1.3799997851806909</v>
          </cell>
          <cell r="AC51">
            <v>1.3804610951008645</v>
          </cell>
          <cell r="AD51">
            <v>1.36148</v>
          </cell>
          <cell r="AF51">
            <v>1.386857445680975</v>
          </cell>
          <cell r="AH51">
            <v>1.3799144099152969</v>
          </cell>
          <cell r="AJ51">
            <v>1.3799600000000001</v>
          </cell>
          <cell r="AK51">
            <v>1.338324182517441</v>
          </cell>
          <cell r="AL51">
            <v>1.3840532498161631</v>
          </cell>
          <cell r="AN51">
            <v>1.3799144099152967</v>
          </cell>
          <cell r="AO51">
            <v>1.3828640776699028</v>
          </cell>
          <cell r="AP51">
            <v>1.38985</v>
          </cell>
          <cell r="AQ51">
            <v>1.4031106427599607</v>
          </cell>
          <cell r="AR51">
            <v>1.3850710900473933</v>
          </cell>
          <cell r="AT51">
            <v>1.3799144099152965</v>
          </cell>
          <cell r="AU51">
            <v>1.36375</v>
          </cell>
          <cell r="AW51">
            <v>1.3839014359090576</v>
          </cell>
          <cell r="AX51">
            <v>1.3845823265941497</v>
          </cell>
          <cell r="AZ51">
            <v>1.3799144099152969</v>
          </cell>
          <cell r="BB51">
            <v>1.36416</v>
          </cell>
          <cell r="BC51">
            <v>1.3642672578422606</v>
          </cell>
          <cell r="BF51">
            <v>1.3799144099152967</v>
          </cell>
          <cell r="BJ51">
            <v>1.38</v>
          </cell>
        </row>
        <row r="52">
          <cell r="J52">
            <v>1.1637149375963083</v>
          </cell>
          <cell r="K52">
            <v>1.1600215526986086</v>
          </cell>
          <cell r="R52">
            <v>1.1441797182251425</v>
          </cell>
          <cell r="S52">
            <v>1.1444971831039328</v>
          </cell>
          <cell r="T52">
            <v>1.1442411809120228</v>
          </cell>
          <cell r="V52">
            <v>1.1435</v>
          </cell>
          <cell r="W52">
            <v>1.1600215526986086</v>
          </cell>
          <cell r="X52">
            <v>1.1444814346892338</v>
          </cell>
          <cell r="Y52">
            <v>1.1455667730429784</v>
          </cell>
          <cell r="Z52">
            <v>1.1454329438676438</v>
          </cell>
          <cell r="AB52">
            <v>1.143</v>
          </cell>
          <cell r="AC52">
            <v>1.1600820780224024</v>
          </cell>
          <cell r="AD52">
            <v>1.2571971264151651</v>
          </cell>
          <cell r="AE52">
            <v>1.2527012962010737</v>
          </cell>
          <cell r="AF52">
            <v>1.1996834893370643</v>
          </cell>
          <cell r="AH52">
            <v>1.2389999999999999</v>
          </cell>
          <cell r="AI52">
            <v>1.160231472476172</v>
          </cell>
          <cell r="AJ52">
            <v>1.1680107694417092</v>
          </cell>
          <cell r="AK52">
            <v>1.2001723978968031</v>
          </cell>
          <cell r="AL52">
            <v>1.1904158180387741</v>
          </cell>
          <cell r="AN52">
            <v>1.1801000000000001</v>
          </cell>
          <cell r="AO52">
            <v>1.160098548267458</v>
          </cell>
          <cell r="AP52">
            <v>1.2443902315061879</v>
          </cell>
          <cell r="AQ52">
            <v>1.2536049921065946</v>
          </cell>
          <cell r="AR52">
            <v>1.2035731664014522</v>
          </cell>
          <cell r="AT52">
            <v>1.2333000000000001</v>
          </cell>
          <cell r="AU52">
            <v>1.1596075085324231</v>
          </cell>
          <cell r="AV52">
            <v>1.1650091211592259</v>
          </cell>
          <cell r="AW52">
            <v>1.1952272184589978</v>
          </cell>
          <cell r="AX52">
            <v>1.1838708604314632</v>
          </cell>
          <cell r="AZ52">
            <v>1.1748000000000001</v>
          </cell>
          <cell r="BA52">
            <v>1.1597600479904018</v>
          </cell>
          <cell r="BB52">
            <v>1.144180681649055</v>
          </cell>
          <cell r="BC52">
            <v>1.1451952451836909</v>
          </cell>
          <cell r="BD52">
            <v>1.1452191166470116</v>
          </cell>
          <cell r="BF52">
            <v>1.1399999999999999</v>
          </cell>
          <cell r="BG52">
            <v>1.1600088554350232</v>
          </cell>
          <cell r="BH52">
            <v>1.1877091599290297</v>
          </cell>
          <cell r="BI52">
            <v>1.2123309702536267</v>
          </cell>
          <cell r="BJ52">
            <v>1.1888540464552353</v>
          </cell>
          <cell r="BL52">
            <v>1.1909000000000001</v>
          </cell>
          <cell r="BM52">
            <v>1.1596992630950012</v>
          </cell>
        </row>
        <row r="53">
          <cell r="J53">
            <v>1.1598993642994058</v>
          </cell>
          <cell r="K53">
            <v>1.160015148999751</v>
          </cell>
          <cell r="R53">
            <v>1.1599999999999999</v>
          </cell>
          <cell r="S53">
            <v>1.1444971831039328</v>
          </cell>
          <cell r="T53">
            <v>1.1442411809120228</v>
          </cell>
          <cell r="V53">
            <v>1.1435</v>
          </cell>
          <cell r="W53">
            <v>1.160015148999751</v>
          </cell>
          <cell r="X53">
            <v>1.1599999999999999</v>
          </cell>
          <cell r="Y53">
            <v>1.1455667730429782</v>
          </cell>
          <cell r="Z53">
            <v>1.1454329438676436</v>
          </cell>
          <cell r="AB53">
            <v>1.143</v>
          </cell>
          <cell r="AC53">
            <v>1.1600819380121126</v>
          </cell>
          <cell r="AD53">
            <v>1.1599999999999999</v>
          </cell>
          <cell r="AE53">
            <v>1.252701296201074</v>
          </cell>
          <cell r="AF53">
            <v>1.1996834893370645</v>
          </cell>
          <cell r="AH53">
            <v>1.2390000000000001</v>
          </cell>
          <cell r="AI53">
            <v>1.1602319357716326</v>
          </cell>
          <cell r="AJ53">
            <v>1.1599999999999999</v>
          </cell>
          <cell r="AK53">
            <v>1.2001723978968029</v>
          </cell>
          <cell r="AL53">
            <v>1.1904158180387741</v>
          </cell>
          <cell r="AN53">
            <v>1.1800999999999999</v>
          </cell>
          <cell r="AO53">
            <v>1.1600982244049869</v>
          </cell>
          <cell r="AQ53">
            <v>1.2536049921065946</v>
          </cell>
          <cell r="AR53">
            <v>1.203573166401452</v>
          </cell>
          <cell r="AT53">
            <v>1.2333000000000001</v>
          </cell>
          <cell r="AU53">
            <v>1.159602851323829</v>
          </cell>
          <cell r="AV53">
            <v>1.1599999999999999</v>
          </cell>
          <cell r="AW53">
            <v>1.1952272184589978</v>
          </cell>
          <cell r="AX53">
            <v>1.1838708604314632</v>
          </cell>
          <cell r="AZ53">
            <v>1.1748000000000001</v>
          </cell>
          <cell r="BA53">
            <v>1.1597605852360895</v>
          </cell>
          <cell r="BB53">
            <v>1.1599999999999999</v>
          </cell>
          <cell r="BC53">
            <v>1.1451952451836909</v>
          </cell>
          <cell r="BD53">
            <v>1.1452191166470116</v>
          </cell>
          <cell r="BF53">
            <v>1.1399999999999999</v>
          </cell>
          <cell r="BG53">
            <v>1.1600088554350232</v>
          </cell>
          <cell r="BH53">
            <v>1.1599999999999999</v>
          </cell>
          <cell r="BI53">
            <v>1.2123309702536267</v>
          </cell>
          <cell r="BJ53">
            <v>1.1888540464552355</v>
          </cell>
          <cell r="BL53">
            <v>1.1909000000000001</v>
          </cell>
          <cell r="BM53">
            <v>1.1597001153402537</v>
          </cell>
        </row>
        <row r="54">
          <cell r="R54">
            <v>1.0957437162320893</v>
          </cell>
          <cell r="T54">
            <v>1.1442411809120228</v>
          </cell>
          <cell r="X54">
            <v>1.0930025974132129</v>
          </cell>
          <cell r="Z54">
            <v>1.1454329438676436</v>
          </cell>
          <cell r="AD54">
            <v>1.2820100991263004</v>
          </cell>
          <cell r="AF54">
            <v>1.1996834893370645</v>
          </cell>
          <cell r="AJ54">
            <v>1.1982562800111116</v>
          </cell>
          <cell r="AL54">
            <v>1.1904158180387741</v>
          </cell>
          <cell r="AP54">
            <v>1.2443902315061879</v>
          </cell>
          <cell r="AR54">
            <v>1.203573166401452</v>
          </cell>
          <cell r="AV54">
            <v>2.1276480000000446</v>
          </cell>
          <cell r="AX54">
            <v>1.1838708604314632</v>
          </cell>
          <cell r="BB54">
            <v>0.64151219512195634</v>
          </cell>
          <cell r="BD54">
            <v>1.1452191166470116</v>
          </cell>
          <cell r="BH54">
            <v>1.2962651117091721</v>
          </cell>
          <cell r="BJ54">
            <v>1.1888540464552355</v>
          </cell>
        </row>
        <row r="55">
          <cell r="J55">
            <v>1.1738271303092336</v>
          </cell>
          <cell r="K55">
            <v>1.1600385441330321</v>
          </cell>
          <cell r="S55">
            <v>1.1444971831039328</v>
          </cell>
          <cell r="T55">
            <v>1.1442411809120228</v>
          </cell>
          <cell r="V55">
            <v>1.1435</v>
          </cell>
          <cell r="W55">
            <v>1.1600385441330321</v>
          </cell>
          <cell r="Y55">
            <v>1.1455667730429782</v>
          </cell>
          <cell r="Z55">
            <v>1.1454329438676436</v>
          </cell>
          <cell r="AB55">
            <v>1.143</v>
          </cell>
          <cell r="AC55">
            <v>1.1600823723228995</v>
          </cell>
          <cell r="AE55">
            <v>1.252701296201074</v>
          </cell>
          <cell r="AF55">
            <v>1.1996834893370645</v>
          </cell>
          <cell r="AH55">
            <v>1.2390000000000001</v>
          </cell>
          <cell r="AI55">
            <v>1.1602311141773023</v>
          </cell>
          <cell r="AK55">
            <v>1.2001723978968029</v>
          </cell>
          <cell r="AL55">
            <v>1.1904158180387741</v>
          </cell>
          <cell r="AN55">
            <v>1.1800999999999999</v>
          </cell>
          <cell r="AO55">
            <v>1.160100267379679</v>
          </cell>
          <cell r="AQ55">
            <v>1.2536049921065946</v>
          </cell>
          <cell r="AR55">
            <v>1.203573166401452</v>
          </cell>
          <cell r="AT55">
            <v>1.2333000000000001</v>
          </cell>
          <cell r="AU55">
            <v>1.1596098562628336</v>
          </cell>
          <cell r="AW55">
            <v>1.1952272184589978</v>
          </cell>
          <cell r="AX55">
            <v>1.1838708604314632</v>
          </cell>
          <cell r="AZ55">
            <v>1.1748000000000001</v>
          </cell>
          <cell r="BA55">
            <v>1.1597551020408163</v>
          </cell>
          <cell r="BC55">
            <v>1.1451952451836909</v>
          </cell>
          <cell r="BI55">
            <v>1.2123309702536267</v>
          </cell>
          <cell r="BJ55">
            <v>1.1888540464552355</v>
          </cell>
          <cell r="BM55">
            <v>1.1596938775510202</v>
          </cell>
        </row>
      </sheetData>
      <sheetData sheetId="16" refreshError="1"/>
      <sheetData sheetId="17" refreshError="1"/>
      <sheetData sheetId="18" refreshError="1">
        <row r="5">
          <cell r="E5">
            <v>0</v>
          </cell>
        </row>
      </sheetData>
      <sheetData sheetId="19" refreshError="1"/>
      <sheetData sheetId="20" refreshError="1">
        <row r="5">
          <cell r="E5">
            <v>69572</v>
          </cell>
        </row>
        <row r="7">
          <cell r="E7">
            <v>3519.7</v>
          </cell>
        </row>
      </sheetData>
      <sheetData sheetId="21" refreshError="1"/>
      <sheetData sheetId="22" refreshError="1">
        <row r="1">
          <cell r="D1" t="str">
            <v>Введите название проекта</v>
          </cell>
        </row>
        <row r="12">
          <cell r="E12">
            <v>0</v>
          </cell>
        </row>
        <row r="13">
          <cell r="D13" t="str">
            <v>Техническое перевооружение Новокуйбышевской ТЭЦ-1 с установкой ГТУ по парогазовому циклу мощностью 200 МВт</v>
          </cell>
          <cell r="F13" t="str">
            <v>установленная мощность</v>
          </cell>
          <cell r="G13" t="str">
            <v>МВт</v>
          </cell>
          <cell r="H13">
            <v>236</v>
          </cell>
          <cell r="I13">
            <v>437</v>
          </cell>
          <cell r="M13">
            <v>209900</v>
          </cell>
          <cell r="N13">
            <v>1986100</v>
          </cell>
          <cell r="O13">
            <v>2191000</v>
          </cell>
          <cell r="P13">
            <v>6473200</v>
          </cell>
        </row>
        <row r="14">
          <cell r="D14" t="str">
            <v>Сызранская ТЭЦ. Строительство ПГУ-ТЭЦ-200</v>
          </cell>
          <cell r="F14" t="str">
            <v>установленная мощность</v>
          </cell>
          <cell r="G14" t="str">
            <v>МВт</v>
          </cell>
          <cell r="H14">
            <v>255</v>
          </cell>
          <cell r="I14">
            <v>454.92</v>
          </cell>
          <cell r="N14">
            <v>222100</v>
          </cell>
          <cell r="O14">
            <v>3122800</v>
          </cell>
          <cell r="P14">
            <v>3279800</v>
          </cell>
        </row>
        <row r="15">
          <cell r="D15" t="str">
            <v>Техническое перевооружение Самарской ГРЭС с установкой ГТУ по парогазовому циклу мощностью 32 МВт</v>
          </cell>
          <cell r="F15" t="str">
            <v>установленная мощность</v>
          </cell>
          <cell r="G15" t="str">
            <v>МВт</v>
          </cell>
          <cell r="H15">
            <v>53</v>
          </cell>
          <cell r="I15">
            <v>85.012</v>
          </cell>
          <cell r="N15">
            <v>36100</v>
          </cell>
          <cell r="O15">
            <v>499600</v>
          </cell>
          <cell r="P15">
            <v>524700</v>
          </cell>
        </row>
        <row r="16">
          <cell r="D16" t="str">
            <v>Введите название проекта</v>
          </cell>
          <cell r="E16" t="str">
            <v>Введите название проекта</v>
          </cell>
        </row>
        <row r="20">
          <cell r="D20" t="str">
            <v>Введите название проекта</v>
          </cell>
        </row>
        <row r="24">
          <cell r="D24" t="str">
            <v>Введите название проекта</v>
          </cell>
        </row>
        <row r="28">
          <cell r="D28" t="str">
            <v>Введите название проекта</v>
          </cell>
        </row>
      </sheetData>
      <sheetData sheetId="23" refreshError="1">
        <row r="13">
          <cell r="C13">
            <v>352.18721162963499</v>
          </cell>
          <cell r="D13">
            <v>381.538228849799</v>
          </cell>
          <cell r="E13">
            <v>401.01224071017702</v>
          </cell>
          <cell r="F13">
            <v>428.28107307846909</v>
          </cell>
          <cell r="G13">
            <v>456.11934282856959</v>
          </cell>
          <cell r="H13">
            <v>483.9426227411123</v>
          </cell>
          <cell r="I13">
            <v>511.52735223735567</v>
          </cell>
        </row>
        <row r="14">
          <cell r="C14">
            <v>267.480839214855</v>
          </cell>
          <cell r="D14">
            <v>289.77249109378602</v>
          </cell>
          <cell r="E14">
            <v>304.65918287363502</v>
          </cell>
          <cell r="F14">
            <v>325.37600730904222</v>
          </cell>
          <cell r="G14">
            <v>346.52544778412994</v>
          </cell>
          <cell r="H14">
            <v>367.66350009896183</v>
          </cell>
          <cell r="I14">
            <v>388.62031960460263</v>
          </cell>
        </row>
        <row r="15">
          <cell r="C15">
            <v>40.257829155510201</v>
          </cell>
          <cell r="D15">
            <v>43.612886346037598</v>
          </cell>
          <cell r="E15">
            <v>45.733027451543897</v>
          </cell>
          <cell r="F15">
            <v>48.842873318248884</v>
          </cell>
          <cell r="G15">
            <v>52.017660083935056</v>
          </cell>
          <cell r="H15">
            <v>55.190737349055091</v>
          </cell>
          <cell r="I15">
            <v>58.336609377951227</v>
          </cell>
        </row>
        <row r="18">
          <cell r="E18">
            <v>209.9</v>
          </cell>
          <cell r="F18">
            <v>2244.3000000000002</v>
          </cell>
          <cell r="G18">
            <v>5813.4</v>
          </cell>
          <cell r="H18">
            <v>10277.700000000001</v>
          </cell>
        </row>
        <row r="28">
          <cell r="E28">
            <v>-209.9</v>
          </cell>
          <cell r="F28">
            <v>-2244.3000000000002</v>
          </cell>
          <cell r="G28">
            <v>-5813.4</v>
          </cell>
          <cell r="H28">
            <v>-10277.700000000001</v>
          </cell>
        </row>
        <row r="29">
          <cell r="C29">
            <v>-659.92588000000012</v>
          </cell>
          <cell r="D29">
            <v>-714.92360628962263</v>
          </cell>
          <cell r="E29">
            <v>-751.40445103535592</v>
          </cell>
          <cell r="F29">
            <v>-802.49995370576016</v>
          </cell>
          <cell r="G29">
            <v>-854.66245069663466</v>
          </cell>
          <cell r="H29">
            <v>-906.79686018912923</v>
          </cell>
          <cell r="I29">
            <v>-958.48428121990958</v>
          </cell>
        </row>
      </sheetData>
      <sheetData sheetId="24" refreshError="1">
        <row r="10">
          <cell r="C10">
            <v>11394.888999999999</v>
          </cell>
          <cell r="D10">
            <v>11364.85</v>
          </cell>
          <cell r="E10">
            <v>9558.4369999999999</v>
          </cell>
          <cell r="F10">
            <v>7153.8739999999998</v>
          </cell>
          <cell r="G10">
            <v>3564.9739999999997</v>
          </cell>
        </row>
        <row r="12">
          <cell r="C12">
            <v>68.244697437157996</v>
          </cell>
          <cell r="D12">
            <v>76.9617125840211</v>
          </cell>
          <cell r="E12">
            <v>94.06</v>
          </cell>
          <cell r="F12">
            <v>111.80317850235301</v>
          </cell>
          <cell r="G12">
            <v>133.79020632989943</v>
          </cell>
        </row>
        <row r="16">
          <cell r="C16">
            <v>53.891795417081902</v>
          </cell>
          <cell r="D16">
            <v>77</v>
          </cell>
          <cell r="E16">
            <v>94.9</v>
          </cell>
          <cell r="F16">
            <v>113.88</v>
          </cell>
          <cell r="G16">
            <v>136.65600000000001</v>
          </cell>
          <cell r="H16">
            <v>147.58848</v>
          </cell>
          <cell r="I16">
            <v>156.44378880000002</v>
          </cell>
        </row>
        <row r="18">
          <cell r="C18">
            <v>26373.159</v>
          </cell>
          <cell r="D18">
            <v>25251</v>
          </cell>
          <cell r="E18">
            <v>25559.3</v>
          </cell>
          <cell r="F18">
            <v>25721</v>
          </cell>
          <cell r="G18">
            <v>25721</v>
          </cell>
          <cell r="H18">
            <v>25721</v>
          </cell>
          <cell r="I18">
            <v>25721</v>
          </cell>
        </row>
        <row r="19">
          <cell r="C19">
            <v>244.60895416499142</v>
          </cell>
          <cell r="D19">
            <v>287.5</v>
          </cell>
          <cell r="E19">
            <v>347</v>
          </cell>
          <cell r="F19">
            <v>419.87</v>
          </cell>
          <cell r="G19">
            <v>512.2414</v>
          </cell>
          <cell r="H19">
            <v>558.34312599999998</v>
          </cell>
          <cell r="I19">
            <v>608.59400734000008</v>
          </cell>
        </row>
        <row r="20">
          <cell r="C20">
            <v>1187.2253135999999</v>
          </cell>
          <cell r="D20">
            <v>1818.385</v>
          </cell>
          <cell r="E20">
            <v>1945.6719500000002</v>
          </cell>
          <cell r="F20">
            <v>2077.9776426000003</v>
          </cell>
          <cell r="G20">
            <v>2213.0461893690003</v>
          </cell>
          <cell r="H20">
            <v>2348.0420069205093</v>
          </cell>
          <cell r="I20">
            <v>2481.8804013149784</v>
          </cell>
        </row>
        <row r="22">
          <cell r="C22">
            <v>9408.9770000000008</v>
          </cell>
          <cell r="D22">
            <v>10568.245000000001</v>
          </cell>
          <cell r="E22">
            <v>13582.697</v>
          </cell>
          <cell r="F22">
            <v>17345.104068999997</v>
          </cell>
          <cell r="G22">
            <v>22149.697896112993</v>
          </cell>
          <cell r="H22">
            <v>24364.667685724296</v>
          </cell>
          <cell r="I22">
            <v>26313.841100582242</v>
          </cell>
        </row>
        <row r="23">
          <cell r="C23">
            <v>1310.270066583538</v>
          </cell>
          <cell r="D23">
            <v>1642.704</v>
          </cell>
          <cell r="E23">
            <v>1849.068</v>
          </cell>
          <cell r="F23">
            <v>1974.8046240000001</v>
          </cell>
          <cell r="G23">
            <v>2103.1669245600001</v>
          </cell>
          <cell r="H23">
            <v>2231.4601069581599</v>
          </cell>
          <cell r="I23">
            <v>2358.653333054775</v>
          </cell>
        </row>
        <row r="24">
          <cell r="C24">
            <v>570.24406515848432</v>
          </cell>
          <cell r="D24">
            <v>714.923</v>
          </cell>
          <cell r="E24">
            <v>751.404</v>
          </cell>
          <cell r="F24">
            <v>751.404</v>
          </cell>
          <cell r="G24">
            <v>751.404</v>
          </cell>
          <cell r="H24">
            <v>751.404</v>
          </cell>
          <cell r="I24">
            <v>751.404</v>
          </cell>
        </row>
        <row r="25">
          <cell r="C25">
            <v>1414.3815259279377</v>
          </cell>
          <cell r="D25">
            <v>1773.23</v>
          </cell>
          <cell r="E25">
            <v>1900.6110000000001</v>
          </cell>
          <cell r="F25">
            <v>2029.8525480000003</v>
          </cell>
          <cell r="G25">
            <v>2161.7929636200001</v>
          </cell>
          <cell r="H25">
            <v>2293.6623344008199</v>
          </cell>
          <cell r="I25">
            <v>2424.4010874616665</v>
          </cell>
        </row>
        <row r="26">
          <cell r="C26">
            <v>2731.0911098754</v>
          </cell>
          <cell r="D26">
            <v>2950.9809999999984</v>
          </cell>
          <cell r="E26">
            <v>3442.9960000000019</v>
          </cell>
          <cell r="F26">
            <v>3677.1197280000024</v>
          </cell>
          <cell r="G26">
            <v>3916.1325103200024</v>
          </cell>
          <cell r="H26">
            <v>4155.0165934495226</v>
          </cell>
          <cell r="I26">
            <v>4391.8525392761449</v>
          </cell>
        </row>
        <row r="27">
          <cell r="D27">
            <v>31</v>
          </cell>
          <cell r="E27">
            <v>33.479999999999997</v>
          </cell>
          <cell r="F27">
            <v>35.756640000000004</v>
          </cell>
          <cell r="G27">
            <v>38.0808216</v>
          </cell>
          <cell r="H27">
            <v>40.403751717599995</v>
          </cell>
          <cell r="I27">
            <v>42.70676556550319</v>
          </cell>
        </row>
        <row r="28">
          <cell r="C28">
            <v>449.40959436493108</v>
          </cell>
          <cell r="D28">
            <v>406.9909090909091</v>
          </cell>
          <cell r="E28">
            <v>447.69</v>
          </cell>
          <cell r="F28">
            <v>478.13292000000007</v>
          </cell>
          <cell r="G28">
            <v>509.21155980000003</v>
          </cell>
          <cell r="H28">
            <v>540.27346494779999</v>
          </cell>
          <cell r="I28">
            <v>571.06905244982454</v>
          </cell>
        </row>
        <row r="30">
          <cell r="C30">
            <v>409.23506109092102</v>
          </cell>
          <cell r="E30">
            <v>160</v>
          </cell>
          <cell r="F30">
            <v>170.88</v>
          </cell>
          <cell r="G30">
            <v>181.98719999999997</v>
          </cell>
          <cell r="H30">
            <v>193.08841919999995</v>
          </cell>
          <cell r="I30">
            <v>204.09445909439992</v>
          </cell>
        </row>
        <row r="37">
          <cell r="A37" t="str">
            <v>Начальник отдела тарифного регулирования</v>
          </cell>
          <cell r="F37" t="str">
            <v>Д.С. Колмыков</v>
          </cell>
        </row>
      </sheetData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Прил 1"/>
      <sheetName val="Прил. 1.1."/>
      <sheetName val="Лист2"/>
      <sheetName val="Лист3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Для выпадающих"/>
      <sheetName val="_FES"/>
      <sheetName val="год"/>
      <sheetName val="П-16"/>
      <sheetName val="П-17"/>
      <sheetName val="П-18"/>
      <sheetName val="П-19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Списки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 и ТЭ"/>
      <sheetName val="топливо"/>
    </sheetNames>
    <sheetDataSet>
      <sheetData sheetId="0"/>
      <sheetData sheetId="1">
        <row r="37">
          <cell r="C37" t="str">
            <v>Уголь</v>
          </cell>
          <cell r="D37" t="str">
            <v>L18</v>
          </cell>
          <cell r="F37" t="str">
            <v>тыс.тут</v>
          </cell>
        </row>
        <row r="38">
          <cell r="B38" t="str">
            <v>Кузнецкий</v>
          </cell>
          <cell r="C38" t="str">
            <v>Уголь</v>
          </cell>
          <cell r="D38" t="str">
            <v>L18</v>
          </cell>
          <cell r="F38" t="str">
            <v>тыс.тут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</row>
        <row r="54">
          <cell r="C54" t="str">
            <v>Уголь</v>
          </cell>
          <cell r="D54" t="str">
            <v>L19</v>
          </cell>
          <cell r="F54" t="str">
            <v>%</v>
          </cell>
        </row>
        <row r="55">
          <cell r="B55" t="str">
            <v>Кузнецкий</v>
          </cell>
          <cell r="C55" t="str">
            <v>Уголь</v>
          </cell>
          <cell r="D55" t="str">
            <v>L19</v>
          </cell>
          <cell r="F55" t="str">
            <v>%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</row>
        <row r="63">
          <cell r="C63" t="str">
            <v>Другие виды топлива</v>
          </cell>
          <cell r="D63" t="str">
            <v>L19</v>
          </cell>
          <cell r="F63" t="str">
            <v>%</v>
          </cell>
        </row>
        <row r="64">
          <cell r="C64" t="str">
            <v>Другие виды топлива</v>
          </cell>
          <cell r="D64" t="str">
            <v>L19</v>
          </cell>
          <cell r="F64" t="str">
            <v>%</v>
          </cell>
        </row>
        <row r="68">
          <cell r="C68" t="str">
            <v>Уголь</v>
          </cell>
          <cell r="D68" t="str">
            <v>L20</v>
          </cell>
        </row>
        <row r="69">
          <cell r="B69" t="str">
            <v>Кузнецкий</v>
          </cell>
          <cell r="C69" t="str">
            <v>Уголь</v>
          </cell>
          <cell r="D69" t="str">
            <v>L20</v>
          </cell>
        </row>
        <row r="70">
          <cell r="C70" t="str">
            <v>Уголь</v>
          </cell>
          <cell r="D70" t="str">
            <v>L20</v>
          </cell>
        </row>
        <row r="77">
          <cell r="C77" t="str">
            <v>Другие виды топлива</v>
          </cell>
          <cell r="D77" t="str">
            <v>L20</v>
          </cell>
        </row>
        <row r="78">
          <cell r="C78" t="str">
            <v>Другие виды топлива</v>
          </cell>
          <cell r="D78" t="str">
            <v>L20</v>
          </cell>
        </row>
        <row r="82">
          <cell r="C82" t="str">
            <v>Уголь</v>
          </cell>
          <cell r="D82" t="str">
            <v>L21</v>
          </cell>
          <cell r="F82" t="str">
            <v>тыс. тнт</v>
          </cell>
        </row>
        <row r="83">
          <cell r="B83" t="str">
            <v>Кузнецкий</v>
          </cell>
          <cell r="C83" t="str">
            <v>Уголь</v>
          </cell>
          <cell r="D83" t="str">
            <v>L21</v>
          </cell>
          <cell r="F83" t="str">
            <v>тыс. тнт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</row>
        <row r="91">
          <cell r="C91" t="str">
            <v>Другие виды топлива</v>
          </cell>
          <cell r="D91" t="str">
            <v>L21</v>
          </cell>
          <cell r="F91" t="str">
            <v>тыс. тнт</v>
          </cell>
        </row>
        <row r="92">
          <cell r="C92" t="str">
            <v>Другие виды топлива</v>
          </cell>
          <cell r="D92" t="str">
            <v>L21</v>
          </cell>
          <cell r="F92" t="str">
            <v>тыс. тнт</v>
          </cell>
        </row>
        <row r="105">
          <cell r="C105" t="str">
            <v>Другие виды топлива</v>
          </cell>
          <cell r="D105" t="str">
            <v>L22</v>
          </cell>
          <cell r="E105" t="str">
            <v>22.</v>
          </cell>
          <cell r="F105" t="str">
            <v>руб/тнт</v>
          </cell>
        </row>
        <row r="106">
          <cell r="C106" t="str">
            <v>Другие виды топлива</v>
          </cell>
          <cell r="D106" t="str">
            <v>L22</v>
          </cell>
          <cell r="E106" t="str">
            <v>22.</v>
          </cell>
          <cell r="F106" t="str">
            <v>руб/тнт</v>
          </cell>
        </row>
        <row r="119">
          <cell r="C119" t="str">
            <v>Другие виды топлива</v>
          </cell>
          <cell r="D119" t="str">
            <v>L23</v>
          </cell>
          <cell r="F119" t="str">
            <v>тыс.руб.</v>
          </cell>
        </row>
        <row r="120">
          <cell r="C120" t="str">
            <v>Другие виды топлива</v>
          </cell>
          <cell r="D120" t="str">
            <v>L23</v>
          </cell>
          <cell r="F120" t="str">
            <v>тыс.руб.</v>
          </cell>
        </row>
        <row r="134">
          <cell r="C134" t="str">
            <v>Другие виды топлива</v>
          </cell>
          <cell r="D134" t="str">
            <v>L24</v>
          </cell>
          <cell r="E134" t="str">
            <v>24.</v>
          </cell>
          <cell r="F134" t="str">
            <v>руб/тнт</v>
          </cell>
        </row>
        <row r="135">
          <cell r="C135" t="str">
            <v>Другие виды топлива</v>
          </cell>
          <cell r="D135" t="str">
            <v>L24</v>
          </cell>
          <cell r="E135" t="str">
            <v>24.</v>
          </cell>
          <cell r="F135" t="str">
            <v>руб/тнт</v>
          </cell>
        </row>
        <row r="148">
          <cell r="C148" t="str">
            <v>Другие виды топлива</v>
          </cell>
          <cell r="D148" t="str">
            <v>L25</v>
          </cell>
          <cell r="F148" t="str">
            <v>тыс.руб.</v>
          </cell>
        </row>
        <row r="149">
          <cell r="C149" t="str">
            <v>Другие виды топлива</v>
          </cell>
          <cell r="D149" t="str">
            <v>L25</v>
          </cell>
          <cell r="F149" t="str">
            <v>тыс.руб.</v>
          </cell>
        </row>
        <row r="163">
          <cell r="C163" t="str">
            <v>Другие виды топлива</v>
          </cell>
          <cell r="D163" t="str">
            <v>L26</v>
          </cell>
          <cell r="F163" t="str">
            <v>тыс.руб.</v>
          </cell>
        </row>
        <row r="164">
          <cell r="C164" t="str">
            <v>Другие виды топлива</v>
          </cell>
          <cell r="D164" t="str">
            <v>L26</v>
          </cell>
          <cell r="F164" t="str">
            <v>тыс.руб.</v>
          </cell>
        </row>
        <row r="169">
          <cell r="C169" t="str">
            <v>Уголь</v>
          </cell>
          <cell r="D169" t="str">
            <v>L27</v>
          </cell>
          <cell r="F169" t="str">
            <v>руб/тут</v>
          </cell>
        </row>
        <row r="170">
          <cell r="B170" t="str">
            <v>Кузнецкий</v>
          </cell>
          <cell r="C170" t="str">
            <v>Уголь</v>
          </cell>
          <cell r="D170" t="str">
            <v>L27</v>
          </cell>
          <cell r="F170" t="str">
            <v>руб/тут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</row>
        <row r="178">
          <cell r="C178" t="str">
            <v>Другие виды топлива</v>
          </cell>
          <cell r="D178" t="str">
            <v>L27</v>
          </cell>
          <cell r="F178" t="str">
            <v>руб/тут</v>
          </cell>
        </row>
        <row r="179">
          <cell r="C179" t="str">
            <v>Другие виды топлива</v>
          </cell>
          <cell r="D179" t="str">
            <v>L27</v>
          </cell>
          <cell r="F179" t="str">
            <v>руб/тут</v>
          </cell>
        </row>
        <row r="184">
          <cell r="C184" t="str">
            <v>Уголь</v>
          </cell>
          <cell r="D184" t="str">
            <v>L28</v>
          </cell>
          <cell r="F184" t="str">
            <v>руб/тнт</v>
          </cell>
        </row>
        <row r="185">
          <cell r="B185" t="str">
            <v>Кузнецкий</v>
          </cell>
          <cell r="C185" t="str">
            <v>Уголь</v>
          </cell>
          <cell r="D185" t="str">
            <v>L28</v>
          </cell>
          <cell r="F185" t="str">
            <v>руб/тнт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</row>
        <row r="193">
          <cell r="C193" t="str">
            <v>Другие виды топлива</v>
          </cell>
          <cell r="D193" t="str">
            <v>L28</v>
          </cell>
          <cell r="F193" t="str">
            <v>руб/тнт</v>
          </cell>
        </row>
        <row r="194">
          <cell r="C194" t="str">
            <v>Другие виды топлива</v>
          </cell>
          <cell r="D194" t="str">
            <v>L28</v>
          </cell>
          <cell r="F194" t="str">
            <v>руб/тнт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1"/>
      <sheetName val="2"/>
      <sheetName val="3.1"/>
      <sheetName val="3.2"/>
      <sheetName val="4"/>
      <sheetName val="4.1"/>
      <sheetName val="4.2"/>
      <sheetName val="5"/>
      <sheetName val="6"/>
      <sheetName val="7"/>
      <sheetName val="8"/>
      <sheetName val="9"/>
      <sheetName val="10"/>
      <sheetName val="11"/>
    </sheetNames>
    <sheetDataSet>
      <sheetData sheetId="0"/>
      <sheetData sheetId="1"/>
      <sheetData sheetId="2">
        <row r="6">
          <cell r="G6" t="str">
            <v>ТЭС-1</v>
          </cell>
          <cell r="H6" t="str">
            <v>ТЭС-2</v>
          </cell>
          <cell r="I6" t="str">
            <v>Добавить столбцы</v>
          </cell>
          <cell r="M6" t="str">
            <v>ГЭС2</v>
          </cell>
          <cell r="N6" t="str">
            <v>Добавить столбцы</v>
          </cell>
          <cell r="Y6" t="str">
            <v>ТЭС2</v>
          </cell>
          <cell r="Z6" t="str">
            <v>Добавить столбцы</v>
          </cell>
          <cell r="AD6" t="str">
            <v>Котельная - 2</v>
          </cell>
          <cell r="AE6" t="str">
            <v>Добавить столбцы</v>
          </cell>
        </row>
        <row r="14">
          <cell r="AI14">
            <v>0</v>
          </cell>
        </row>
        <row r="17">
          <cell r="AI17">
            <v>0</v>
          </cell>
        </row>
        <row r="18">
          <cell r="AI18">
            <v>0</v>
          </cell>
        </row>
        <row r="19">
          <cell r="AI19">
            <v>0</v>
          </cell>
        </row>
        <row r="26">
          <cell r="AG26">
            <v>0</v>
          </cell>
        </row>
        <row r="28">
          <cell r="AI28">
            <v>0</v>
          </cell>
        </row>
        <row r="31">
          <cell r="AI31">
            <v>0</v>
          </cell>
        </row>
        <row r="32">
          <cell r="AI32">
            <v>0</v>
          </cell>
        </row>
        <row r="33">
          <cell r="AI33">
            <v>0</v>
          </cell>
        </row>
        <row r="34">
          <cell r="AI34">
            <v>0</v>
          </cell>
        </row>
        <row r="35">
          <cell r="AI35">
            <v>0</v>
          </cell>
        </row>
        <row r="36">
          <cell r="AI36">
            <v>0</v>
          </cell>
        </row>
        <row r="37">
          <cell r="AI37">
            <v>0</v>
          </cell>
        </row>
        <row r="38">
          <cell r="AI38">
            <v>0</v>
          </cell>
        </row>
        <row r="45">
          <cell r="AI45">
            <v>0</v>
          </cell>
        </row>
        <row r="47">
          <cell r="R4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ы"/>
      <sheetName val="Расходы и прибыль по ф-лу"/>
      <sheetName val="Сводный расчет тарифов ЭЭ(М)"/>
      <sheetName val="Прибыль по передаче"/>
      <sheetName val="Расходы на оплату труда"/>
      <sheetName val="Топливо"/>
      <sheetName val="Расходы по передаче"/>
      <sheetName val="из рыбы приб и расх по передаче"/>
    </sheetNames>
    <definedNames>
      <definedName name="P1_T2_Protect" refersTo="#ССЫЛКА!"/>
      <definedName name="P2_T2_Protect" refersTo="#ССЫЛКА!"/>
      <definedName name="P3_T2_Protect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май"/>
      <sheetName val="апр."/>
      <sheetName val="2001"/>
      <sheetName val="2кв.02урт."/>
      <sheetName val="2 кв.2002"/>
      <sheetName val="2002"/>
      <sheetName val="2кв.02урт. (6.03.)"/>
      <sheetName val="2кв.02урт. (7.03.) (2)"/>
      <sheetName val="3 кв.отк."/>
      <sheetName val="3 кв.реал."/>
      <sheetName val="6 Списки"/>
      <sheetName val="Контрол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Деб_кред_задолж"/>
      <sheetName val="№4 Анализ ст-ти услуг  КраМЗ"/>
      <sheetName val="№10 Доп передан затраты"/>
      <sheetName val="№14 Анализ ФОТ"/>
      <sheetName val="№17 Меропр по охр труда"/>
      <sheetName val="FES"/>
      <sheetName val="Д_коммерческий"/>
      <sheetName val="____________"/>
      <sheetName val="s"/>
      <sheetName val="ТЭР"/>
      <sheetName val="2001"/>
      <sheetName val="Контроль"/>
      <sheetName val="БДДС_нов"/>
      <sheetName val="цены цехов"/>
      <sheetName val="Макро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  <sheetName val="Ввод"/>
      <sheetName val="Коэфф"/>
      <sheetName val="Лист1"/>
      <sheetName val="АнализБДРиБДДС"/>
      <sheetName val="анализБДРиИнвПр"/>
      <sheetName val="транспортПочасовой"/>
      <sheetName val="ТЭР"/>
      <sheetName val="БДДС"/>
      <sheetName val="Затраты на 1 эл"/>
      <sheetName val="ТранспМашЧас"/>
      <sheetName val="расчетБезТранспорта"/>
      <sheetName val="удорож"/>
      <sheetName val="только 2007"/>
      <sheetName val="Для управления"/>
      <sheetName val="ФОТскоррект"/>
      <sheetName val="БДРуточн"/>
      <sheetName val="Оплата"/>
      <sheetName val="оборудование"/>
      <sheetName val="списки ФП"/>
      <sheetName val="Параметры"/>
      <sheetName val="Données"/>
      <sheetName val="Авансы_уплач,деньги в регионах"/>
      <sheetName val="#ССЫЛКА"/>
      <sheetName val="Авансы_уплач,деньги в регионах,"/>
      <sheetName val="б"/>
      <sheetName val="PLтв - Б"/>
      <sheetName val="Info"/>
      <sheetName val="Ф5"/>
      <sheetName val="Ф6"/>
      <sheetName val="Титул"/>
      <sheetName val="Ф2"/>
      <sheetName val="Ф4"/>
      <sheetName val="s"/>
      <sheetName val="Октябрь"/>
      <sheetName val="TaAZ 35"/>
      <sheetName val="Оборудование_стоим"/>
      <sheetName val="Исполн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E63">
            <v>0</v>
          </cell>
          <cell r="G63">
            <v>0</v>
          </cell>
        </row>
        <row r="178">
          <cell r="A178" t="str">
            <v xml:space="preserve">  толлинг без коксов</v>
          </cell>
          <cell r="E178">
            <v>2913.15</v>
          </cell>
          <cell r="G178">
            <v>38988.432405017615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  <sheetName val="Калькуляции"/>
      <sheetName val="Панель управления и проверки"/>
      <sheetName val="оборудование"/>
      <sheetName val="ТАБЛИЦА С"/>
      <sheetName val="Приложение D"/>
      <sheetName val="ПРИЛОЖЕНИЕ G"/>
      <sheetName val="ПРИЛОЖЕНИЕ М"/>
      <sheetName val="ПРИЛОЖЕНИЕ L"/>
      <sheetName val="ПРИЛОЖЕНИЕ К"/>
      <sheetName val="ПРИЛОЖЕНИЕ J"/>
      <sheetName val="Adm"/>
      <sheetName val="Opex"/>
      <sheetName val="Sales"/>
      <sheetName val="CF Less F"/>
      <sheetName val="Salary"/>
      <sheetName val="Cape"/>
      <sheetName val="Com"/>
      <sheetName val="Taxes"/>
      <sheetName val="Production"/>
      <sheetName val="Prices"/>
      <sheetName val="Energy"/>
      <sheetName val="Discount"/>
      <sheetName val="Списки"/>
      <sheetName val="B"/>
      <sheetName val="TasAt"/>
      <sheetName val="На 1 января 2000"/>
      <sheetName val="Рынки и прогнозы"/>
      <sheetName val="Титульн лист"/>
      <sheetName val="Безопасность"/>
      <sheetName val="Ключевые показатели"/>
      <sheetName val="Ключевые показатели-пояснения"/>
      <sheetName val="Ключевые показатели_компании-1"/>
      <sheetName val="Ключевые показатели_компани-2"/>
      <sheetName val="Отчет о прибылях и убытках"/>
      <sheetName val="ОПиУ_пояснения"/>
      <sheetName val="Отчет о движении ден.средств"/>
      <sheetName val="ОДДС_пояснения"/>
      <sheetName val="Персонал"/>
      <sheetName val="&lt;&lt;Инструкция"/>
      <sheetName val="Развитие"/>
      <sheetName val="Основные проблемы бизнеса"/>
      <sheetName val="Корп. управление"/>
      <sheetName val="Кредитный портфель"/>
      <sheetName val="кредиторы"/>
      <sheetName val="Лист2"/>
      <sheetName val="Лист3"/>
      <sheetName val="списки ФП"/>
    </sheetNames>
    <sheetDataSet>
      <sheetData sheetId="0" refreshError="1"/>
      <sheetData sheetId="1" refreshError="1"/>
      <sheetData sheetId="2" refreshError="1">
        <row r="7">
          <cell r="J7">
            <v>-17.595898621437208</v>
          </cell>
        </row>
        <row r="10">
          <cell r="J10">
            <v>1255.2466150302298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8">
          <cell r="J28">
            <v>116659.11331394897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6">
          <cell r="J36">
            <v>-19105.8</v>
          </cell>
        </row>
        <row r="37">
          <cell r="J37">
            <v>62891.504967415589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водители и механики"/>
      <sheetName val="машинисты ЦБТ"/>
      <sheetName val="Расчет амортизации"/>
      <sheetName val="Цены на ТС"/>
      <sheetName val="Топливо"/>
      <sheetName val="Автошины"/>
      <sheetName val="Ремонтники"/>
      <sheetName val="УСМ"/>
      <sheetName val="УБТ "/>
      <sheetName val="машинисты ЦБТ (2)"/>
      <sheetName val="ФОТ по машинам"/>
      <sheetName val="Амортизация"/>
      <sheetName val="Группировка расходов новые"/>
      <sheetName val="Расчёт ФОТ"/>
      <sheetName val="Сравнение с рынком"/>
      <sheetName val="Техника"/>
      <sheetName val="Группировка расходов"/>
      <sheetName val="Достаточность тарифов"/>
      <sheetName val="Накладные расходы без цистерн"/>
      <sheetName val="Накладные расходы"/>
      <sheetName val="УБТ рынок"/>
      <sheetName val="Накладные расходы нов"/>
      <sheetName val="УБТ"/>
      <sheetName val="Бортовые"/>
      <sheetName val="Самосвалы"/>
      <sheetName val="Тягачи"/>
      <sheetName val="Автокраны"/>
      <sheetName val="Фургоны"/>
      <sheetName val="Автоцистерны"/>
      <sheetName val="Специальные"/>
      <sheetName val="Легковые"/>
      <sheetName val="Автобусы"/>
      <sheetName val="Цены УБТ"/>
      <sheetName val="Нормы на ремонт"/>
      <sheetName val="ФОТ коэффициенты"/>
      <sheetName val="Скорости"/>
      <sheetName val="Дефляторы"/>
    </sheetNames>
    <sheetDataSet>
      <sheetData sheetId="0">
        <row r="7">
          <cell r="C7" t="str">
            <v>Автогрейдер пневмоколесный  ДЗ-122Б7</v>
          </cell>
        </row>
      </sheetData>
      <sheetData sheetId="1"/>
      <sheetData sheetId="2"/>
      <sheetData sheetId="3">
        <row r="8">
          <cell r="F8">
            <v>0</v>
          </cell>
        </row>
      </sheetData>
      <sheetData sheetId="4">
        <row r="71">
          <cell r="G71">
            <v>214.47239105488853</v>
          </cell>
        </row>
      </sheetData>
      <sheetData sheetId="5">
        <row r="8">
          <cell r="B8" t="str">
            <v>Газель ( Газ 33021) - платформа, УАЗ</v>
          </cell>
        </row>
      </sheetData>
      <sheetData sheetId="6">
        <row r="8">
          <cell r="B8" t="str">
            <v>Газель ( Газ 33021) - платформа, УАЗ</v>
          </cell>
        </row>
      </sheetData>
      <sheetData sheetId="7"/>
      <sheetData sheetId="8"/>
      <sheetData sheetId="9"/>
      <sheetData sheetId="10"/>
      <sheetData sheetId="11">
        <row r="3">
          <cell r="D3" t="str">
            <v>Газель ( Газ 33021) - платформа, УАЗ</v>
          </cell>
        </row>
      </sheetData>
      <sheetData sheetId="12">
        <row r="2">
          <cell r="H2" t="str">
            <v>по нормам</v>
          </cell>
        </row>
        <row r="3">
          <cell r="H3" t="str">
            <v>по расходу</v>
          </cell>
        </row>
        <row r="4">
          <cell r="H4" t="str">
            <v xml:space="preserve">по прямым </v>
          </cell>
        </row>
        <row r="5">
          <cell r="H5" t="str">
            <v>по з/п</v>
          </cell>
        </row>
        <row r="6">
          <cell r="H6" t="str">
            <v>по бухучету</v>
          </cell>
        </row>
        <row r="7">
          <cell r="H7" t="str">
            <v>по цене</v>
          </cell>
        </row>
      </sheetData>
      <sheetData sheetId="13">
        <row r="6">
          <cell r="CR6">
            <v>132197613.67592624</v>
          </cell>
        </row>
      </sheetData>
      <sheetData sheetId="14"/>
      <sheetData sheetId="15">
        <row r="7">
          <cell r="B7" t="str">
            <v>Автогрейдер пневмоколесный  ДЗ-122Б7</v>
          </cell>
        </row>
      </sheetData>
      <sheetData sheetId="16">
        <row r="7">
          <cell r="B7" t="str">
            <v>Автогрейдер пневмоколесный  ДЗ-122Б7</v>
          </cell>
        </row>
      </sheetData>
      <sheetData sheetId="17">
        <row r="6">
          <cell r="CH6">
            <v>78759.606090589747</v>
          </cell>
        </row>
      </sheetData>
      <sheetData sheetId="18"/>
      <sheetData sheetId="19">
        <row r="4">
          <cell r="C4">
            <v>101210.25081517232</v>
          </cell>
        </row>
      </sheetData>
      <sheetData sheetId="20">
        <row r="4">
          <cell r="C4">
            <v>98333.513307463698</v>
          </cell>
        </row>
      </sheetData>
      <sheetData sheetId="21">
        <row r="20">
          <cell r="E20">
            <v>1252.0661420808349</v>
          </cell>
        </row>
      </sheetData>
      <sheetData sheetId="22">
        <row r="20">
          <cell r="E20">
            <v>1252.0661420808349</v>
          </cell>
        </row>
      </sheetData>
      <sheetData sheetId="23">
        <row r="20">
          <cell r="E20">
            <v>1252.0661420808349</v>
          </cell>
        </row>
      </sheetData>
      <sheetData sheetId="24">
        <row r="12">
          <cell r="G12">
            <v>206.96568265916466</v>
          </cell>
        </row>
      </sheetData>
      <sheetData sheetId="25">
        <row r="11">
          <cell r="F11">
            <v>238.2999277676399</v>
          </cell>
        </row>
      </sheetData>
      <sheetData sheetId="26">
        <row r="19">
          <cell r="E19">
            <v>817.1895774615856</v>
          </cell>
        </row>
      </sheetData>
      <sheetData sheetId="27">
        <row r="11">
          <cell r="G11">
            <v>250.38643146796429</v>
          </cell>
        </row>
      </sheetData>
      <sheetData sheetId="28">
        <row r="11">
          <cell r="E11">
            <v>180.02222348945662</v>
          </cell>
        </row>
      </sheetData>
      <sheetData sheetId="29">
        <row r="11">
          <cell r="H11">
            <v>206.96568265916466</v>
          </cell>
        </row>
      </sheetData>
      <sheetData sheetId="30">
        <row r="12">
          <cell r="H12">
            <v>252.27061030008107</v>
          </cell>
        </row>
      </sheetData>
      <sheetData sheetId="31">
        <row r="16">
          <cell r="F16">
            <v>7.7397773570656634</v>
          </cell>
        </row>
      </sheetData>
      <sheetData sheetId="32">
        <row r="16">
          <cell r="E16">
            <v>2.1535824759209583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Огл. Графиков"/>
      <sheetName val="рабочий"/>
      <sheetName val="Текущие цены"/>
      <sheetName val="окраска"/>
      <sheetName val="Управление"/>
      <sheetName val="multilats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Кедровский"/>
      <sheetName val="Списки"/>
      <sheetName val="UGOL"/>
      <sheetName val="Перечень"/>
      <sheetName val="Справочник коды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Лист2"/>
      <sheetName val="БДР"/>
      <sheetName val="прочие доходы"/>
      <sheetName val="ТЭП ТНС утв."/>
      <sheetName val="КПЭ"/>
      <sheetName val="ОНА,ОНО"/>
      <sheetName val="база подразделение"/>
      <sheetName val="база статьи затрат"/>
      <sheetName val="T0"/>
      <sheetName val="реестр сф 2012"/>
      <sheetName val="Т6"/>
      <sheetName val="1. свод филиалы"/>
      <sheetName val="1. ИА"/>
      <sheetName val="1. свод ЛЭ"/>
      <sheetName val="Смета2 проект. раб."/>
      <sheetName val="Drop down lists"/>
      <sheetName val="служебная"/>
      <sheetName val="Итог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БД"/>
      <sheetName val="ID ПС"/>
      <sheetName val="Информ-я о регулируемой орг-и"/>
      <sheetName val="Нормы325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/>
      <sheetData sheetId="1">
        <row r="3">
          <cell r="B3" t="str">
            <v>ОАО "Группа Е4"</v>
          </cell>
        </row>
        <row r="4">
          <cell r="B4" t="str">
            <v>ОАО "Буреягэсстрой"</v>
          </cell>
        </row>
        <row r="5">
          <cell r="B5" t="str">
            <v>ОАО "Дальмостострой"</v>
          </cell>
        </row>
        <row r="6">
          <cell r="B6" t="str">
            <v>ОАО "Дальэнергомонтаж"</v>
          </cell>
        </row>
        <row r="7">
          <cell r="B7" t="str">
            <v>ОАО "Е4-СЗЭС"</v>
          </cell>
        </row>
        <row r="8">
          <cell r="B8" t="str">
            <v>ЗАО "Е4-СибКОТЭС"</v>
          </cell>
        </row>
        <row r="9">
          <cell r="B9" t="str">
            <v>ОАО "Е4-Центрэнергомонтаж"</v>
          </cell>
        </row>
        <row r="10">
          <cell r="B10" t="str">
            <v>ЗАО "Информационные технологии и связь"</v>
          </cell>
        </row>
        <row r="11">
          <cell r="B11" t="str">
            <v>ОАО "Киевский научно-исследовательский и проектно-конструкторский институт "Энергопроект"</v>
          </cell>
        </row>
        <row r="12">
          <cell r="B12" t="str">
            <v>ЗАО "МСТ"</v>
          </cell>
        </row>
        <row r="13">
          <cell r="B13" t="str">
            <v>ОАО "Сибтехэнерго"</v>
          </cell>
        </row>
        <row r="14">
          <cell r="B14" t="str">
            <v>ОАО "Сибирский ЭНТЦ"</v>
          </cell>
        </row>
        <row r="15">
          <cell r="B15" t="str">
            <v>ОАО "НПО ЦКТИ"</v>
          </cell>
        </row>
        <row r="16">
          <cell r="B16" t="str">
            <v>ООО "ЭССК-Инвест"</v>
          </cell>
        </row>
        <row r="17">
          <cell r="B17" t="str">
            <v>ЗАО "Сибэнерголизинг</v>
          </cell>
        </row>
        <row r="18">
          <cell r="B18" t="str">
            <v>ООО "КоПИТАНИЯ"</v>
          </cell>
        </row>
        <row r="19">
          <cell r="B19" t="str">
            <v>ОАО "Кудряшовское"</v>
          </cell>
        </row>
        <row r="20">
          <cell r="B20" t="str">
            <v>ООО "Кудряшовский мясокомбинат"</v>
          </cell>
        </row>
        <row r="21">
          <cell r="B21" t="str">
            <v>ОАО  КХК "Краснодонское"</v>
          </cell>
        </row>
        <row r="22">
          <cell r="B22" t="str">
            <v>ЗАО племзавод "Заволжское"</v>
          </cell>
        </row>
        <row r="23">
          <cell r="B23" t="str">
            <v>ОАО "Быструха"</v>
          </cell>
        </row>
        <row r="24">
          <cell r="B24" t="str">
            <v>ООО «Заволжские просторы»</v>
          </cell>
        </row>
        <row r="25">
          <cell r="B25" t="str">
            <v>ООО «Даниловские просторы»</v>
          </cell>
        </row>
        <row r="26">
          <cell r="B26" t="str">
            <v>ООО «Агро Капитал»</v>
          </cell>
        </row>
        <row r="27">
          <cell r="B27" t="str">
            <v>ООО Свинокомплекс "Хвалынский"</v>
          </cell>
        </row>
        <row r="28">
          <cell r="B28" t="str">
            <v>ОАО "Новосибирскэнерго"</v>
          </cell>
        </row>
        <row r="29">
          <cell r="B29" t="str">
            <v>ОАО "СИБЭКО"</v>
          </cell>
        </row>
        <row r="30">
          <cell r="B30" t="str">
            <v>Теплосбыт</v>
          </cell>
        </row>
        <row r="31">
          <cell r="B31" t="str">
            <v>ЗАО "АТП"</v>
          </cell>
        </row>
        <row r="32">
          <cell r="B32" t="str">
            <v>НОУ " Энергоцентр"</v>
          </cell>
        </row>
        <row r="33">
          <cell r="B33" t="str">
            <v>ООО "ЧОО "Электра"</v>
          </cell>
        </row>
        <row r="34">
          <cell r="B34" t="str">
            <v>ОАО "НГТЭ"</v>
          </cell>
        </row>
        <row r="35">
          <cell r="B35" t="str">
            <v>ОАО "Сибэнергострой"</v>
          </cell>
        </row>
        <row r="36">
          <cell r="B36" t="str">
            <v>ЗАО "ПРП"</v>
          </cell>
        </row>
        <row r="37">
          <cell r="B37" t="str">
            <v>ЗАО "Инженерный центр"</v>
          </cell>
        </row>
        <row r="38">
          <cell r="B38" t="str">
            <v>ЗАО "Энергоспецмонтаж"</v>
          </cell>
        </row>
        <row r="39">
          <cell r="B39" t="str">
            <v>ООО "Бийскэнерго"</v>
          </cell>
        </row>
        <row r="40">
          <cell r="B40" t="str">
            <v>ООО "Бийскэнерготеплотранзит"</v>
          </cell>
        </row>
        <row r="41">
          <cell r="B41" t="str">
            <v>ОАО "Бийскэнергосбыт"</v>
          </cell>
        </row>
        <row r="42">
          <cell r="B42" t="str">
            <v>ЗАО "РЭС"</v>
          </cell>
        </row>
        <row r="43">
          <cell r="B43" t="str">
            <v>ОАО "СибирьЭнерго"</v>
          </cell>
        </row>
        <row r="44">
          <cell r="B44" t="str">
            <v>Федеральный энергокомфорт</v>
          </cell>
        </row>
        <row r="45">
          <cell r="B45" t="str">
            <v>ОАО "Сибирьэнерго - Биллинг"</v>
          </cell>
        </row>
        <row r="46">
          <cell r="B46" t="str">
            <v>ЗАО "Сибирьэнерго - Комфорт"</v>
          </cell>
        </row>
        <row r="47">
          <cell r="B47" t="str">
            <v>НПО "Элсиб" ОАО</v>
          </cell>
        </row>
        <row r="48">
          <cell r="B48" t="str">
            <v>ООО "Энерготранс"</v>
          </cell>
        </row>
        <row r="49">
          <cell r="B49" t="str">
            <v>ОАО "Разрез Сереульский"</v>
          </cell>
        </row>
        <row r="50">
          <cell r="B50" t="str">
            <v>ЗАО "НЭСКО"</v>
          </cell>
        </row>
        <row r="51">
          <cell r="B51" t="str">
            <v>ЗАО "Строитель"</v>
          </cell>
        </row>
        <row r="52">
          <cell r="B52" t="str">
            <v>ЗАО "Игромакс Регионы"</v>
          </cell>
        </row>
        <row r="53">
          <cell r="B53" t="str">
            <v>ООО "Виртум"</v>
          </cell>
        </row>
        <row r="54">
          <cell r="B54" t="str">
            <v>ООО "Планета Развлечений СТАРЫЙ ОСКОЛ"</v>
          </cell>
        </row>
        <row r="55">
          <cell r="B55" t="str">
            <v>ООО "Планета Развлечений ЗАПАД"</v>
          </cell>
        </row>
        <row r="56">
          <cell r="B56" t="str">
            <v>ООО "Планета Развлечений ЕВРОПЕЙСКИЙ"</v>
          </cell>
        </row>
        <row r="57">
          <cell r="B57" t="str">
            <v>ООО "Планета Развлечений ВОРОНЕЖ"</v>
          </cell>
        </row>
        <row r="58">
          <cell r="B58" t="str">
            <v>ООО "Аксиома права"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80">
          <cell r="B80" t="str">
            <v>Энергетика, генерация</v>
          </cell>
        </row>
        <row r="81">
          <cell r="B81" t="str">
            <v>Энергетика, генерация и сбыт</v>
          </cell>
        </row>
        <row r="82">
          <cell r="B82" t="str">
            <v>Энергетика, сбыт</v>
          </cell>
        </row>
        <row r="83">
          <cell r="B83" t="str">
            <v>Энергетика, сети</v>
          </cell>
        </row>
        <row r="84">
          <cell r="B84" t="str">
            <v>Биллинг</v>
          </cell>
        </row>
        <row r="85">
          <cell r="B85" t="str">
            <v>Управление жилым фондом</v>
          </cell>
        </row>
        <row r="86">
          <cell r="B86" t="str">
            <v>Машиностроение</v>
          </cell>
        </row>
        <row r="87">
          <cell r="B87" t="str">
            <v>Строительство</v>
          </cell>
        </row>
        <row r="88">
          <cell r="B88" t="str">
            <v>Инжиниринг</v>
          </cell>
        </row>
        <row r="89">
          <cell r="B89" t="str">
            <v>Проведение конкурсных процедур</v>
          </cell>
        </row>
        <row r="90">
          <cell r="B90" t="str">
            <v>Перевозки</v>
          </cell>
        </row>
        <row r="91">
          <cell r="B91" t="str">
            <v>Добыча угля</v>
          </cell>
        </row>
        <row r="92">
          <cell r="B92" t="str">
            <v>Сельское хозяйство</v>
          </cell>
        </row>
        <row r="93">
          <cell r="B93" t="str">
            <v>Развлечения</v>
          </cell>
        </row>
        <row r="94">
          <cell r="B94" t="str">
            <v>Сервис</v>
          </cell>
        </row>
        <row r="115">
          <cell r="B115" t="str">
            <v>2010 год</v>
          </cell>
        </row>
        <row r="116">
          <cell r="B116" t="str">
            <v>2011 год</v>
          </cell>
        </row>
        <row r="117">
          <cell r="B117" t="str">
            <v>2012 год</v>
          </cell>
        </row>
        <row r="118">
          <cell r="B118" t="str">
            <v>2013 год</v>
          </cell>
        </row>
        <row r="119">
          <cell r="B119" t="str">
            <v>2014 год</v>
          </cell>
        </row>
        <row r="120">
          <cell r="B120" t="str">
            <v>2015 год</v>
          </cell>
        </row>
        <row r="121">
          <cell r="B121" t="str">
            <v>2016 год</v>
          </cell>
        </row>
        <row r="122">
          <cell r="B122" t="str">
            <v>2017 год</v>
          </cell>
        </row>
        <row r="123">
          <cell r="B123" t="str">
            <v>2018 год</v>
          </cell>
        </row>
        <row r="125">
          <cell r="B125" t="str">
            <v>Первоначальный</v>
          </cell>
        </row>
        <row r="126">
          <cell r="B126" t="str">
            <v>Скорректированный</v>
          </cell>
        </row>
        <row r="128">
          <cell r="B128" t="str">
            <v>январь</v>
          </cell>
        </row>
        <row r="129">
          <cell r="B129" t="str">
            <v>февраль</v>
          </cell>
        </row>
        <row r="130">
          <cell r="B130" t="str">
            <v>март</v>
          </cell>
        </row>
        <row r="131">
          <cell r="B131" t="str">
            <v>апрель</v>
          </cell>
        </row>
        <row r="132">
          <cell r="B132" t="str">
            <v>май</v>
          </cell>
        </row>
        <row r="133">
          <cell r="B133" t="str">
            <v>июнь</v>
          </cell>
        </row>
        <row r="134">
          <cell r="B134" t="str">
            <v>июль</v>
          </cell>
        </row>
        <row r="135">
          <cell r="B135" t="str">
            <v>август</v>
          </cell>
        </row>
        <row r="136">
          <cell r="B136" t="str">
            <v>сентябрь</v>
          </cell>
        </row>
        <row r="137">
          <cell r="B137" t="str">
            <v>октябрь</v>
          </cell>
        </row>
        <row r="138">
          <cell r="B138" t="str">
            <v>ноябрь</v>
          </cell>
        </row>
        <row r="139">
          <cell r="B139" t="str">
            <v>декабрь</v>
          </cell>
        </row>
      </sheetData>
      <sheetData sheetId="2">
        <row r="21">
          <cell r="H21" t="str">
            <v>ЗАО "РЭС"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6">
          <cell r="F56">
            <v>9639194</v>
          </cell>
        </row>
      </sheetData>
      <sheetData sheetId="12"/>
      <sheetData sheetId="13"/>
      <sheetData sheetId="14"/>
      <sheetData sheetId="15"/>
      <sheetData sheetId="16">
        <row r="150">
          <cell r="E150">
            <v>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  <sheetName val="Списки"/>
    </sheetNames>
    <sheetDataSet>
      <sheetData sheetId="0" refreshError="1">
        <row r="2">
          <cell r="C2" t="str">
            <v>Бюджет движения денежных средств ЗАО "КЭС" на 2005г., USD</v>
          </cell>
        </row>
        <row r="4">
          <cell r="C4" t="str">
            <v>Наименование статей</v>
          </cell>
          <cell r="E4" t="str">
            <v>январь</v>
          </cell>
          <cell r="F4" t="str">
            <v>февраль</v>
          </cell>
          <cell r="G4" t="str">
            <v>март</v>
          </cell>
          <cell r="H4" t="str">
            <v>1 квартал</v>
          </cell>
        </row>
        <row r="7">
          <cell r="C7" t="str">
            <v>Остаток денежных средств на начало периода</v>
          </cell>
          <cell r="E7">
            <v>2058743</v>
          </cell>
          <cell r="F7">
            <v>1487383.6345000928</v>
          </cell>
          <cell r="G7">
            <v>1666617.7970000943</v>
          </cell>
          <cell r="H7">
            <v>2058743</v>
          </cell>
        </row>
        <row r="8">
          <cell r="C8" t="str">
            <v>Остаток средств на р/c</v>
          </cell>
          <cell r="E8">
            <v>0</v>
          </cell>
          <cell r="F8">
            <v>0</v>
          </cell>
          <cell r="G8">
            <v>0</v>
          </cell>
        </row>
        <row r="9">
          <cell r="C9" t="str">
            <v>КЭС</v>
          </cell>
        </row>
        <row r="10">
          <cell r="C10" t="str">
            <v>Инфраструктура-резиденты</v>
          </cell>
        </row>
        <row r="11">
          <cell r="C11" t="str">
            <v>Остаток ср. на вал. счете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КЭС</v>
          </cell>
        </row>
        <row r="13">
          <cell r="C13" t="str">
            <v>Инфраструктура-резиденты</v>
          </cell>
        </row>
        <row r="14">
          <cell r="C14" t="str">
            <v>Инфраструктура-нерезиденты</v>
          </cell>
        </row>
        <row r="15">
          <cell r="C15" t="str">
            <v>Спец. счета в банках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>КЭС</v>
          </cell>
        </row>
        <row r="17">
          <cell r="C17" t="str">
            <v>Инфраструктура-резиденты</v>
          </cell>
        </row>
        <row r="18">
          <cell r="C18" t="str">
            <v>Инфраструктура-нерезиденты</v>
          </cell>
        </row>
        <row r="19">
          <cell r="C19" t="str">
            <v>Остаток средств в кассе</v>
          </cell>
        </row>
        <row r="21">
          <cell r="C21" t="str">
            <v>ОПЕРАЦИОННАЯ ДЕЯТЕЛЬНОСТЬ</v>
          </cell>
        </row>
        <row r="22">
          <cell r="C22" t="str">
            <v>ПОСТУПЛЕНИЯ</v>
          </cell>
          <cell r="E22">
            <v>179075</v>
          </cell>
          <cell r="F22">
            <v>179075</v>
          </cell>
          <cell r="G22">
            <v>177965</v>
          </cell>
          <cell r="H22">
            <v>536115</v>
          </cell>
        </row>
        <row r="23">
          <cell r="C23" t="str">
            <v xml:space="preserve">Поступления по агентским договорам 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C24" t="str">
            <v>Поступления по консультационным договорам (для финансирования операционной деятельности)</v>
          </cell>
        </row>
        <row r="25">
          <cell r="C25" t="str">
            <v>Услуги по управлению активами</v>
          </cell>
          <cell r="E25">
            <v>56500</v>
          </cell>
          <cell r="F25">
            <v>56500</v>
          </cell>
          <cell r="G25">
            <v>56500</v>
          </cell>
          <cell r="H25">
            <v>169500</v>
          </cell>
        </row>
        <row r="26">
          <cell r="C26" t="str">
            <v>Доход от ДУ ОАО "Иркутскэнерго"</v>
          </cell>
          <cell r="E26">
            <v>56500</v>
          </cell>
          <cell r="F26">
            <v>56500</v>
          </cell>
          <cell r="G26">
            <v>56500</v>
          </cell>
          <cell r="H26">
            <v>169500</v>
          </cell>
        </row>
        <row r="27">
          <cell r="C27" t="str">
            <v>Доходы от управления (РГХ)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C28" t="str">
            <v>Поступления в оплату централизованных функций</v>
          </cell>
          <cell r="E28">
            <v>71494</v>
          </cell>
          <cell r="F28">
            <v>71494</v>
          </cell>
          <cell r="G28">
            <v>71494</v>
          </cell>
          <cell r="H28">
            <v>214482</v>
          </cell>
        </row>
        <row r="29">
          <cell r="C29" t="str">
            <v>ФЦП</v>
          </cell>
          <cell r="H29">
            <v>0</v>
          </cell>
        </row>
        <row r="30">
          <cell r="C30" t="str">
            <v>МЭБ (1 полугодие)</v>
          </cell>
          <cell r="E30">
            <v>23066</v>
          </cell>
          <cell r="F30">
            <v>23066</v>
          </cell>
          <cell r="G30">
            <v>23066</v>
          </cell>
          <cell r="H30">
            <v>69198</v>
          </cell>
        </row>
        <row r="31">
          <cell r="C31" t="str">
            <v>Энергетическое строительство</v>
          </cell>
          <cell r="E31">
            <v>13811</v>
          </cell>
          <cell r="F31">
            <v>13811</v>
          </cell>
          <cell r="G31">
            <v>13811</v>
          </cell>
          <cell r="H31">
            <v>41433</v>
          </cell>
        </row>
        <row r="32">
          <cell r="C32" t="str">
            <v>ГазХолдинг</v>
          </cell>
        </row>
        <row r="33">
          <cell r="C33" t="str">
            <v>КЭС-Бизнессервис</v>
          </cell>
        </row>
        <row r="34">
          <cell r="C34" t="str">
            <v>Энергетические решения</v>
          </cell>
          <cell r="E34">
            <v>16417</v>
          </cell>
          <cell r="F34">
            <v>16417</v>
          </cell>
          <cell r="G34">
            <v>16417</v>
          </cell>
          <cell r="H34">
            <v>49251</v>
          </cell>
        </row>
        <row r="35">
          <cell r="C35" t="str">
            <v>Трейдинг</v>
          </cell>
          <cell r="E35">
            <v>18200</v>
          </cell>
          <cell r="F35">
            <v>18200</v>
          </cell>
          <cell r="G35">
            <v>18200</v>
          </cell>
          <cell r="H35">
            <v>54600</v>
          </cell>
        </row>
        <row r="36">
          <cell r="C36" t="str">
            <v>Прочие доходы и возмещения</v>
          </cell>
          <cell r="E36">
            <v>51081</v>
          </cell>
          <cell r="F36">
            <v>51081</v>
          </cell>
          <cell r="G36">
            <v>49971</v>
          </cell>
          <cell r="H36">
            <v>152133</v>
          </cell>
        </row>
        <row r="37">
          <cell r="C37" t="str">
            <v>Консалтинг</v>
          </cell>
        </row>
        <row r="38">
          <cell r="C38" t="str">
            <v>Поступления от субаренды, сублизинга</v>
          </cell>
          <cell r="E38">
            <v>51081</v>
          </cell>
          <cell r="F38">
            <v>51081</v>
          </cell>
          <cell r="G38">
            <v>49971</v>
          </cell>
          <cell r="H38">
            <v>152133</v>
          </cell>
        </row>
        <row r="39">
          <cell r="C39" t="str">
            <v>Поступления от продажи ОС и НМА (менее 10 тыс. долл.)</v>
          </cell>
        </row>
        <row r="40">
          <cell r="C40" t="str">
            <v>Прочие поступления</v>
          </cell>
        </row>
        <row r="41">
          <cell r="C41" t="str">
            <v>ВЫПЛАТЫ (АУР)</v>
          </cell>
          <cell r="E41">
            <v>861201.58847232128</v>
          </cell>
          <cell r="F41">
            <v>1030837.1353167663</v>
          </cell>
          <cell r="G41">
            <v>1281082.1635990264</v>
          </cell>
          <cell r="H41">
            <v>3173120.8873881139</v>
          </cell>
        </row>
        <row r="42">
          <cell r="C42" t="str">
            <v>Оплата централизованных функций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C43" t="str">
            <v>Оплата централизованных функций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C44" t="str">
            <v>Вознаграждение персоналу</v>
          </cell>
          <cell r="E44">
            <v>381318.02063218394</v>
          </cell>
          <cell r="F44">
            <v>389409.81028735632</v>
          </cell>
          <cell r="G44">
            <v>388800.6473563218</v>
          </cell>
          <cell r="H44">
            <v>1159528.4782758621</v>
          </cell>
        </row>
        <row r="45">
          <cell r="C45" t="str">
            <v>Оклад NET</v>
          </cell>
          <cell r="E45">
            <v>284405</v>
          </cell>
          <cell r="F45">
            <v>255695</v>
          </cell>
          <cell r="G45">
            <v>265320</v>
          </cell>
          <cell r="H45">
            <v>805420</v>
          </cell>
        </row>
        <row r="46">
          <cell r="C46" t="str">
            <v>Премия NET</v>
          </cell>
          <cell r="E46">
            <v>14220.25</v>
          </cell>
          <cell r="F46">
            <v>12784.75</v>
          </cell>
          <cell r="G46">
            <v>13266</v>
          </cell>
          <cell r="H46">
            <v>40271</v>
          </cell>
        </row>
        <row r="47">
          <cell r="C47" t="str">
            <v>Иные выплаты персоналу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НДФЛ</v>
          </cell>
          <cell r="E48">
            <v>44622.163793103457</v>
          </cell>
          <cell r="F48">
            <v>40117.663793103449</v>
          </cell>
          <cell r="G48">
            <v>41627.79310344829</v>
          </cell>
          <cell r="H48">
            <v>126367.62068965519</v>
          </cell>
        </row>
        <row r="49">
          <cell r="C49" t="str">
            <v>ЕСН</v>
          </cell>
          <cell r="E49">
            <v>35106.240172413796</v>
          </cell>
          <cell r="F49">
            <v>77848.02982758623</v>
          </cell>
          <cell r="G49">
            <v>65622.487586206887</v>
          </cell>
          <cell r="H49">
            <v>178576.75758620689</v>
          </cell>
        </row>
        <row r="50">
          <cell r="C50" t="str">
            <v>Соцпакет</v>
          </cell>
          <cell r="E50">
            <v>2964.3666666666668</v>
          </cell>
          <cell r="F50">
            <v>2964.3666666666668</v>
          </cell>
          <cell r="G50">
            <v>2964.3666666666668</v>
          </cell>
          <cell r="H50">
            <v>8893.1</v>
          </cell>
        </row>
        <row r="51">
          <cell r="C51" t="str">
            <v>Расходы на HR</v>
          </cell>
          <cell r="E51">
            <v>34116</v>
          </cell>
          <cell r="F51">
            <v>63566.137931034478</v>
          </cell>
          <cell r="G51">
            <v>50194.413793103449</v>
          </cell>
          <cell r="H51">
            <v>147876.55172413791</v>
          </cell>
        </row>
        <row r="52">
          <cell r="C52" t="str">
            <v>Подбор персонала</v>
          </cell>
          <cell r="E52">
            <v>17000</v>
          </cell>
          <cell r="F52">
            <v>0</v>
          </cell>
          <cell r="G52">
            <v>9000</v>
          </cell>
          <cell r="H52">
            <v>26000</v>
          </cell>
        </row>
        <row r="53">
          <cell r="C53" t="str">
            <v xml:space="preserve">Расходы на развитие персонала </v>
          </cell>
          <cell r="E53">
            <v>14616</v>
          </cell>
          <cell r="F53">
            <v>16066.137931034482</v>
          </cell>
          <cell r="G53">
            <v>38694.413793103449</v>
          </cell>
          <cell r="H53">
            <v>69376.551724137928</v>
          </cell>
        </row>
        <row r="54">
          <cell r="C54" t="str">
            <v>Социальные программы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C55" t="str">
            <v xml:space="preserve">Прочие расходы на персонал </v>
          </cell>
          <cell r="E55">
            <v>2500</v>
          </cell>
          <cell r="F55">
            <v>47500</v>
          </cell>
          <cell r="G55">
            <v>2500</v>
          </cell>
          <cell r="H55">
            <v>52500</v>
          </cell>
        </row>
        <row r="56">
          <cell r="C56" t="str">
            <v>Командировочные</v>
          </cell>
          <cell r="E56">
            <v>31004.999999999996</v>
          </cell>
          <cell r="F56">
            <v>45298.213103448274</v>
          </cell>
          <cell r="G56">
            <v>33967.389655172417</v>
          </cell>
          <cell r="H56">
            <v>110270.60275862069</v>
          </cell>
        </row>
        <row r="57">
          <cell r="C57" t="str">
            <v>Командировочные</v>
          </cell>
          <cell r="E57">
            <v>31004.999999999996</v>
          </cell>
          <cell r="F57">
            <v>45298.213103448274</v>
          </cell>
          <cell r="G57">
            <v>33967.389655172417</v>
          </cell>
          <cell r="H57">
            <v>110270.60275862069</v>
          </cell>
        </row>
        <row r="58">
          <cell r="C58" t="str">
            <v>Представительские</v>
          </cell>
          <cell r="E58">
            <v>8250</v>
          </cell>
          <cell r="F58">
            <v>8250</v>
          </cell>
          <cell r="G58">
            <v>8250</v>
          </cell>
          <cell r="H58">
            <v>24750</v>
          </cell>
        </row>
        <row r="59">
          <cell r="C59" t="str">
            <v>Представительские</v>
          </cell>
          <cell r="E59">
            <v>8250</v>
          </cell>
          <cell r="F59">
            <v>8250</v>
          </cell>
          <cell r="G59">
            <v>8250</v>
          </cell>
          <cell r="H59">
            <v>24750</v>
          </cell>
        </row>
        <row r="60">
          <cell r="C60" t="str">
            <v>Расходы на ИТ</v>
          </cell>
          <cell r="E60">
            <v>141370.66666666669</v>
          </cell>
          <cell r="F60">
            <v>87705</v>
          </cell>
          <cell r="G60">
            <v>70893.333333333343</v>
          </cell>
          <cell r="H60">
            <v>299969</v>
          </cell>
        </row>
        <row r="61">
          <cell r="C61" t="str">
            <v>Мобильная связь</v>
          </cell>
          <cell r="E61">
            <v>17230</v>
          </cell>
          <cell r="F61">
            <v>18280</v>
          </cell>
          <cell r="G61">
            <v>18280</v>
          </cell>
          <cell r="H61">
            <v>53790</v>
          </cell>
        </row>
        <row r="62">
          <cell r="C62" t="str">
            <v>Приобретение компьютеров, оргтехники, средств связи</v>
          </cell>
          <cell r="E62">
            <v>49821</v>
          </cell>
          <cell r="F62">
            <v>8233.3333333333339</v>
          </cell>
          <cell r="G62">
            <v>6816.666666666667</v>
          </cell>
          <cell r="H62">
            <v>64871</v>
          </cell>
        </row>
        <row r="63">
          <cell r="C63" t="str">
            <v>Амортизация ОС и НМА (ИТ)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 t="str">
            <v>Аренда ОС и НМА (ИТ)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 t="str">
            <v>Лизинг ОС и НМА (ИТ)</v>
          </cell>
          <cell r="E65">
            <v>16055</v>
          </cell>
          <cell r="F65">
            <v>16057</v>
          </cell>
          <cell r="G65">
            <v>16058</v>
          </cell>
          <cell r="H65">
            <v>48170</v>
          </cell>
        </row>
        <row r="66">
          <cell r="C66" t="str">
            <v>Информационные услуги</v>
          </cell>
          <cell r="E66">
            <v>19659.666666666668</v>
          </cell>
          <cell r="F66">
            <v>32534.666666666672</v>
          </cell>
          <cell r="G66">
            <v>13134.666666666666</v>
          </cell>
          <cell r="H66">
            <v>65329.000000000007</v>
          </cell>
        </row>
        <row r="67">
          <cell r="C67" t="str">
            <v>Расходные материалы</v>
          </cell>
          <cell r="E67">
            <v>16605</v>
          </cell>
          <cell r="F67">
            <v>0</v>
          </cell>
          <cell r="G67">
            <v>0</v>
          </cell>
          <cell r="H67">
            <v>16605</v>
          </cell>
        </row>
        <row r="68">
          <cell r="C68" t="str">
            <v>Ремонт и эксплуатация (ИТ)</v>
          </cell>
          <cell r="E68">
            <v>0</v>
          </cell>
          <cell r="F68">
            <v>1500</v>
          </cell>
          <cell r="G68">
            <v>0</v>
          </cell>
          <cell r="H68">
            <v>1500</v>
          </cell>
        </row>
        <row r="69">
          <cell r="C69" t="str">
            <v>Страхование (ИТ)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C70" t="str">
            <v>Связь и интернет</v>
          </cell>
          <cell r="E70">
            <v>11000</v>
          </cell>
          <cell r="F70">
            <v>11000</v>
          </cell>
          <cell r="G70">
            <v>11000</v>
          </cell>
          <cell r="H70">
            <v>33000</v>
          </cell>
        </row>
        <row r="71">
          <cell r="C71" t="str">
            <v>Прочие расходы на ИТ</v>
          </cell>
          <cell r="E71">
            <v>11000</v>
          </cell>
          <cell r="F71">
            <v>100</v>
          </cell>
          <cell r="G71">
            <v>5604</v>
          </cell>
          <cell r="H71">
            <v>16704</v>
          </cell>
        </row>
        <row r="72">
          <cell r="C72" t="str">
            <v>Расходы на содержание помещений</v>
          </cell>
          <cell r="E72">
            <v>140645.20000000001</v>
          </cell>
          <cell r="F72">
            <v>125713.2</v>
          </cell>
          <cell r="G72">
            <v>123240.2</v>
          </cell>
          <cell r="H72">
            <v>389598.60000000003</v>
          </cell>
        </row>
        <row r="73">
          <cell r="C73" t="str">
            <v>Приобретение мебели, офис. Оборудования</v>
          </cell>
          <cell r="E73">
            <v>19450</v>
          </cell>
          <cell r="F73">
            <v>5098</v>
          </cell>
          <cell r="G73">
            <v>2600</v>
          </cell>
          <cell r="H73">
            <v>27148</v>
          </cell>
        </row>
        <row r="74">
          <cell r="C74" t="str">
            <v>Амортизация ОС (АХО)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C75" t="str">
            <v>Аренда ОС (АХО)</v>
          </cell>
          <cell r="E75">
            <v>109224.2</v>
          </cell>
          <cell r="F75">
            <v>109224.2</v>
          </cell>
          <cell r="G75">
            <v>109224.2</v>
          </cell>
          <cell r="H75">
            <v>327672.59999999998</v>
          </cell>
        </row>
        <row r="76">
          <cell r="C76" t="str">
            <v>Лизинг ОС (АХО)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C77" t="str">
            <v>Ремонт и эксплуатация (вкл. ремонт по заявке)</v>
          </cell>
          <cell r="E77">
            <v>8411</v>
          </cell>
          <cell r="F77">
            <v>8411</v>
          </cell>
          <cell r="G77">
            <v>8481</v>
          </cell>
          <cell r="H77">
            <v>25303</v>
          </cell>
        </row>
        <row r="78">
          <cell r="C78" t="str">
            <v>Страхование ОС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  <row r="79">
          <cell r="C79" t="str">
            <v>Расходы на АХР (канц.)</v>
          </cell>
          <cell r="E79">
            <v>3560</v>
          </cell>
          <cell r="F79">
            <v>2980</v>
          </cell>
          <cell r="G79">
            <v>2935</v>
          </cell>
          <cell r="H79">
            <v>9475</v>
          </cell>
        </row>
        <row r="80">
          <cell r="C80" t="str">
            <v>Транспорт</v>
          </cell>
          <cell r="E80">
            <v>17173.841638225254</v>
          </cell>
          <cell r="F80">
            <v>22493.295563139931</v>
          </cell>
          <cell r="G80">
            <v>18133.758361774744</v>
          </cell>
          <cell r="H80">
            <v>57800.895563139929</v>
          </cell>
        </row>
        <row r="81">
          <cell r="C81" t="str">
            <v>Амортизация а/м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C82" t="str">
            <v>Аренда а/м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C83" t="str">
            <v xml:space="preserve">Лизинг а/м </v>
          </cell>
          <cell r="E83">
            <v>9441.8416382252562</v>
          </cell>
          <cell r="F83">
            <v>9442.2955631399309</v>
          </cell>
          <cell r="G83">
            <v>9529.7583617747423</v>
          </cell>
          <cell r="H83">
            <v>28413.895563139929</v>
          </cell>
        </row>
        <row r="84">
          <cell r="C84" t="str">
            <v>Ремонт и эксплуатация а/м</v>
          </cell>
          <cell r="E84">
            <v>2312</v>
          </cell>
          <cell r="F84">
            <v>1800</v>
          </cell>
          <cell r="G84">
            <v>2824</v>
          </cell>
          <cell r="H84">
            <v>6936</v>
          </cell>
        </row>
        <row r="85">
          <cell r="C85" t="str">
            <v>ГСМ</v>
          </cell>
          <cell r="E85">
            <v>2540</v>
          </cell>
          <cell r="F85">
            <v>2540</v>
          </cell>
          <cell r="G85">
            <v>2540</v>
          </cell>
          <cell r="H85">
            <v>7620</v>
          </cell>
        </row>
        <row r="86">
          <cell r="C86" t="str">
            <v>Страхование А/м</v>
          </cell>
          <cell r="E86">
            <v>0</v>
          </cell>
          <cell r="F86">
            <v>1218</v>
          </cell>
          <cell r="G86">
            <v>0</v>
          </cell>
          <cell r="H86">
            <v>1218</v>
          </cell>
        </row>
        <row r="87">
          <cell r="C87" t="str">
            <v>Прочие расходы на транспорт</v>
          </cell>
          <cell r="E87">
            <v>2880</v>
          </cell>
          <cell r="F87">
            <v>7493</v>
          </cell>
          <cell r="G87">
            <v>3240</v>
          </cell>
          <cell r="H87">
            <v>13613</v>
          </cell>
        </row>
        <row r="88">
          <cell r="C88" t="str">
            <v>Расходы на консалтинг, аудит</v>
          </cell>
          <cell r="E88">
            <v>14590.000000000007</v>
          </cell>
          <cell r="F88">
            <v>131000</v>
          </cell>
          <cell r="G88">
            <v>50498</v>
          </cell>
          <cell r="H88">
            <v>196088</v>
          </cell>
        </row>
        <row r="89">
          <cell r="C89" t="str">
            <v>Аудиторские услуги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 t="str">
            <v>Консалтинг</v>
          </cell>
          <cell r="E90">
            <v>14590.000000000007</v>
          </cell>
          <cell r="F90">
            <v>9000</v>
          </cell>
          <cell r="G90">
            <v>6498</v>
          </cell>
          <cell r="H90">
            <v>30088.000000000007</v>
          </cell>
        </row>
        <row r="91">
          <cell r="C91" t="str">
            <v>Консалтинг-РГХ</v>
          </cell>
          <cell r="E91">
            <v>0</v>
          </cell>
          <cell r="F91">
            <v>122000</v>
          </cell>
          <cell r="G91">
            <v>44000</v>
          </cell>
          <cell r="H91">
            <v>166000</v>
          </cell>
        </row>
        <row r="92">
          <cell r="C92" t="str">
            <v>Расходы на поддержку решений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C93" t="str">
            <v>Прочие консультационные расходы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C94" t="str">
            <v>Расходы на юридическое сопровождение</v>
          </cell>
          <cell r="E94">
            <v>862</v>
          </cell>
          <cell r="F94">
            <v>862</v>
          </cell>
          <cell r="G94">
            <v>3364</v>
          </cell>
          <cell r="H94">
            <v>5088</v>
          </cell>
        </row>
        <row r="95">
          <cell r="C95" t="str">
            <v>Юридические услуги</v>
          </cell>
          <cell r="E95">
            <v>862</v>
          </cell>
          <cell r="F95">
            <v>862</v>
          </cell>
          <cell r="G95">
            <v>3364</v>
          </cell>
          <cell r="H95">
            <v>5088</v>
          </cell>
        </row>
        <row r="96">
          <cell r="C96" t="str">
            <v>Судебные издержки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C97" t="str">
            <v>Расходы на PR и маркетинг</v>
          </cell>
          <cell r="E97">
            <v>34408.25</v>
          </cell>
          <cell r="F97">
            <v>35653.75</v>
          </cell>
          <cell r="G97">
            <v>27703.75</v>
          </cell>
          <cell r="H97">
            <v>97765.75</v>
          </cell>
        </row>
        <row r="98">
          <cell r="C98" t="str">
            <v>GR-расходы</v>
          </cell>
          <cell r="E98">
            <v>8000</v>
          </cell>
          <cell r="F98">
            <v>9400</v>
          </cell>
          <cell r="G98">
            <v>8000</v>
          </cell>
          <cell r="H98">
            <v>25400</v>
          </cell>
        </row>
        <row r="99">
          <cell r="C99" t="str">
            <v xml:space="preserve">Дизайн, полиграфия и сувенирная продукция </v>
          </cell>
          <cell r="E99">
            <v>16749.666666666664</v>
          </cell>
          <cell r="F99">
            <v>15199.666666666664</v>
          </cell>
          <cell r="G99">
            <v>9450.6666666666679</v>
          </cell>
          <cell r="H99">
            <v>41400</v>
          </cell>
        </row>
        <row r="100">
          <cell r="C100" t="str">
            <v>Размещение рекламы и информации (в т.ч.выставки)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C101" t="str">
            <v>Медиа-мероприятия</v>
          </cell>
          <cell r="E101">
            <v>4600</v>
          </cell>
          <cell r="F101">
            <v>5650</v>
          </cell>
          <cell r="G101">
            <v>4150</v>
          </cell>
          <cell r="H101">
            <v>14400</v>
          </cell>
        </row>
        <row r="102">
          <cell r="C102" t="str">
            <v>PR-мероприятия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C103" t="str">
            <v>Международные проекты и мероприятия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 t="str">
            <v>Прочие PR-расходы</v>
          </cell>
          <cell r="E104">
            <v>5058.583333333333</v>
          </cell>
          <cell r="F104">
            <v>5404.083333333333</v>
          </cell>
          <cell r="G104">
            <v>6103.083333333333</v>
          </cell>
          <cell r="H104">
            <v>16565.75</v>
          </cell>
        </row>
        <row r="105">
          <cell r="C105" t="str">
            <v>Подписка на СМИ и литература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 t="str">
            <v>Транзакционные расходы</v>
          </cell>
          <cell r="E106">
            <v>2363.1737325174822</v>
          </cell>
          <cell r="F106">
            <v>62840.075174825171</v>
          </cell>
          <cell r="G106">
            <v>3571.220935314685</v>
          </cell>
          <cell r="H106">
            <v>68774.469842657345</v>
          </cell>
        </row>
        <row r="107">
          <cell r="C107" t="str">
            <v xml:space="preserve">Банковские комиссии </v>
          </cell>
          <cell r="E107">
            <v>2363.1737325174822</v>
          </cell>
          <cell r="F107">
            <v>2060.0751748251746</v>
          </cell>
          <cell r="G107">
            <v>2071.220935314685</v>
          </cell>
          <cell r="H107">
            <v>6494.4698426573414</v>
          </cell>
        </row>
        <row r="108">
          <cell r="C108" t="str">
            <v xml:space="preserve">Расходы по обслуживанию кредитов и займов  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 t="str">
            <v xml:space="preserve">Прочие операционные расходы 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C110" t="str">
            <v>Брокерские и депозитарные комиссии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</row>
        <row r="111">
          <cell r="C111" t="str">
            <v>Пошлины, штрафы</v>
          </cell>
          <cell r="E111">
            <v>0</v>
          </cell>
          <cell r="F111">
            <v>840</v>
          </cell>
          <cell r="G111">
            <v>0</v>
          </cell>
          <cell r="H111">
            <v>840</v>
          </cell>
        </row>
        <row r="112">
          <cell r="C112" t="str">
            <v>Расходы на регистрацию</v>
          </cell>
          <cell r="E112">
            <v>0</v>
          </cell>
          <cell r="F112">
            <v>59940</v>
          </cell>
          <cell r="G112">
            <v>1500</v>
          </cell>
          <cell r="H112">
            <v>61440</v>
          </cell>
        </row>
        <row r="113">
          <cell r="C113" t="str">
            <v>Расходы на инфраструктуру</v>
          </cell>
          <cell r="E113">
            <v>5260</v>
          </cell>
          <cell r="F113">
            <v>5260</v>
          </cell>
          <cell r="G113">
            <v>7660</v>
          </cell>
          <cell r="H113">
            <v>18180</v>
          </cell>
        </row>
        <row r="114">
          <cell r="C114" t="str">
            <v>Расходы на инфраструктуру</v>
          </cell>
          <cell r="E114">
            <v>5260</v>
          </cell>
          <cell r="F114">
            <v>5260</v>
          </cell>
          <cell r="G114">
            <v>7660</v>
          </cell>
          <cell r="H114">
            <v>18180</v>
          </cell>
        </row>
        <row r="115">
          <cell r="C115" t="str">
            <v>Платежи по налогам и сборам</v>
          </cell>
          <cell r="E115">
            <v>520</v>
          </cell>
          <cell r="F115">
            <v>0</v>
          </cell>
          <cell r="G115">
            <v>450396.10805685591</v>
          </cell>
          <cell r="H115">
            <v>450916.10805685591</v>
          </cell>
        </row>
        <row r="116">
          <cell r="C116" t="str">
            <v>НДС (к уплате)</v>
          </cell>
          <cell r="E116">
            <v>0</v>
          </cell>
          <cell r="F116">
            <v>0</v>
          </cell>
          <cell r="G116">
            <v>211748.095725527</v>
          </cell>
          <cell r="H116">
            <v>211748.095725527</v>
          </cell>
        </row>
        <row r="117">
          <cell r="C117" t="str">
            <v>Налог на прибыль</v>
          </cell>
          <cell r="E117">
            <v>0</v>
          </cell>
          <cell r="F117">
            <v>0</v>
          </cell>
          <cell r="G117">
            <v>236848.01233132891</v>
          </cell>
          <cell r="H117">
            <v>236848.01233132891</v>
          </cell>
        </row>
        <row r="118">
          <cell r="C118" t="str">
            <v>Налог на имущество</v>
          </cell>
          <cell r="E118">
            <v>0</v>
          </cell>
          <cell r="F118">
            <v>0</v>
          </cell>
          <cell r="G118">
            <v>1800</v>
          </cell>
          <cell r="H118">
            <v>1800</v>
          </cell>
        </row>
        <row r="119">
          <cell r="C119" t="str">
            <v>Транспортный налог</v>
          </cell>
          <cell r="E119">
            <v>520</v>
          </cell>
          <cell r="F119">
            <v>0</v>
          </cell>
          <cell r="G119">
            <v>0</v>
          </cell>
          <cell r="H119">
            <v>520</v>
          </cell>
        </row>
        <row r="120">
          <cell r="C120" t="str">
            <v xml:space="preserve">Прочие налоги и сборы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 t="str">
            <v>Прочие расходы</v>
          </cell>
          <cell r="E121">
            <v>10575</v>
          </cell>
          <cell r="F121">
            <v>12345</v>
          </cell>
          <cell r="G121">
            <v>10575</v>
          </cell>
          <cell r="H121">
            <v>33495</v>
          </cell>
        </row>
        <row r="122">
          <cell r="C122" t="str">
            <v>Охрана</v>
          </cell>
        </row>
        <row r="123">
          <cell r="C123" t="str">
            <v>Курсовые разницы</v>
          </cell>
        </row>
        <row r="124">
          <cell r="C124" t="str">
            <v>Переводы</v>
          </cell>
        </row>
        <row r="125">
          <cell r="C125" t="str">
            <v>Прочие расходы</v>
          </cell>
          <cell r="E125">
            <v>10575</v>
          </cell>
          <cell r="F125">
            <v>12345</v>
          </cell>
          <cell r="G125">
            <v>10575</v>
          </cell>
          <cell r="H125">
            <v>33495</v>
          </cell>
        </row>
        <row r="126">
          <cell r="C126" t="str">
            <v>Резерв</v>
          </cell>
          <cell r="E126">
            <v>38744.435802727989</v>
          </cell>
          <cell r="F126">
            <v>40440.653256962236</v>
          </cell>
          <cell r="G126">
            <v>33834.34210715026</v>
          </cell>
          <cell r="H126">
            <v>113019.43116684048</v>
          </cell>
        </row>
        <row r="127">
          <cell r="C127" t="str">
            <v>Резерв</v>
          </cell>
          <cell r="E127">
            <v>38744.435802727989</v>
          </cell>
          <cell r="F127">
            <v>40440.653256962236</v>
          </cell>
          <cell r="G127">
            <v>33834.34210715026</v>
          </cell>
          <cell r="H127">
            <v>113019.43116684048</v>
          </cell>
        </row>
        <row r="128">
          <cell r="C128" t="str">
            <v>В том числе, выплаты АУР связанные с управлением активами (косвенные)</v>
          </cell>
          <cell r="E128">
            <v>68268.905344827595</v>
          </cell>
          <cell r="F128">
            <v>68292.892931034483</v>
          </cell>
          <cell r="G128">
            <v>65322.892931034483</v>
          </cell>
          <cell r="H128">
            <v>201884.69120689656</v>
          </cell>
        </row>
        <row r="129">
          <cell r="C129" t="str">
            <v>Оклад NET</v>
          </cell>
          <cell r="E129">
            <v>44500</v>
          </cell>
          <cell r="F129">
            <v>45620</v>
          </cell>
          <cell r="G129">
            <v>45620</v>
          </cell>
          <cell r="H129">
            <v>135740</v>
          </cell>
        </row>
        <row r="130">
          <cell r="C130" t="str">
            <v>Премия NET</v>
          </cell>
          <cell r="E130">
            <v>2225</v>
          </cell>
          <cell r="F130">
            <v>2281</v>
          </cell>
          <cell r="G130">
            <v>2281</v>
          </cell>
          <cell r="H130">
            <v>6787</v>
          </cell>
        </row>
        <row r="131">
          <cell r="C131" t="str">
            <v>Иные выплаты персоналу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C132" t="str">
            <v>НДФЛ</v>
          </cell>
          <cell r="E132">
            <v>6981.8965517241386</v>
          </cell>
          <cell r="F132">
            <v>7157.620689655173</v>
          </cell>
          <cell r="G132">
            <v>7157.620689655173</v>
          </cell>
          <cell r="H132">
            <v>21297.137931034486</v>
          </cell>
        </row>
        <row r="133">
          <cell r="C133" t="str">
            <v>ЕСН</v>
          </cell>
          <cell r="E133">
            <v>14025.913793103447</v>
          </cell>
          <cell r="F133">
            <v>12698.17724137931</v>
          </cell>
          <cell r="G133">
            <v>9728.1772413793096</v>
          </cell>
          <cell r="H133">
            <v>36452.268275862065</v>
          </cell>
        </row>
        <row r="134">
          <cell r="C134" t="str">
            <v>Соцпакет</v>
          </cell>
          <cell r="E134">
            <v>536.09499999999991</v>
          </cell>
          <cell r="F134">
            <v>536.09499999999991</v>
          </cell>
          <cell r="G134">
            <v>536.09499999999991</v>
          </cell>
          <cell r="H134">
            <v>1608.2849999999999</v>
          </cell>
        </row>
        <row r="135">
          <cell r="C135" t="str">
            <v>Приток/отток по операционной деятельности</v>
          </cell>
          <cell r="E135">
            <v>-682126.58847232128</v>
          </cell>
          <cell r="F135">
            <v>-851762.13531676633</v>
          </cell>
          <cell r="G135">
            <v>-1103117.1635990264</v>
          </cell>
          <cell r="H135">
            <v>-2637005.8873881139</v>
          </cell>
        </row>
        <row r="137">
          <cell r="C137" t="str">
            <v>ИНВЕСТИЦИОННАЯ ДЕЯТЕЛЬНОСТЬ</v>
          </cell>
        </row>
        <row r="138">
          <cell r="C138" t="str">
            <v>ПОСТУПЛЕНИЯ</v>
          </cell>
          <cell r="E138">
            <v>301006.00529999996</v>
          </cell>
          <cell r="F138">
            <v>50191007.140599996</v>
          </cell>
          <cell r="G138">
            <v>6927482.9508800004</v>
          </cell>
          <cell r="H138">
            <v>57419496.096779995</v>
          </cell>
        </row>
        <row r="139">
          <cell r="C139" t="str">
            <v>Реализация инвестиционных вложений</v>
          </cell>
          <cell r="E139">
            <v>0</v>
          </cell>
          <cell r="F139">
            <v>39000000</v>
          </cell>
          <cell r="G139">
            <v>0</v>
          </cell>
          <cell r="H139">
            <v>39000000</v>
          </cell>
        </row>
        <row r="140">
          <cell r="C140" t="str">
            <v>Генерация</v>
          </cell>
          <cell r="E140">
            <v>0</v>
          </cell>
          <cell r="F140">
            <v>39000000</v>
          </cell>
          <cell r="G140">
            <v>0</v>
          </cell>
          <cell r="H140">
            <v>39000000</v>
          </cell>
        </row>
        <row r="141">
          <cell r="C141" t="str">
            <v>ТГК-8</v>
          </cell>
          <cell r="E141">
            <v>0</v>
          </cell>
          <cell r="F141">
            <v>39000000</v>
          </cell>
          <cell r="G141">
            <v>0</v>
          </cell>
          <cell r="H141">
            <v>39000000</v>
          </cell>
        </row>
        <row r="142">
          <cell r="C142" t="str">
            <v>Ростовэнерго</v>
          </cell>
          <cell r="E142">
            <v>0</v>
          </cell>
          <cell r="F142">
            <v>39000000</v>
          </cell>
          <cell r="G142">
            <v>0</v>
          </cell>
          <cell r="H142">
            <v>39000000</v>
          </cell>
        </row>
        <row r="143">
          <cell r="C143" t="str">
            <v>Пермэнерго (ОАО Яйвинская ГРЭС)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C144" t="str">
            <v>Нижновэнерго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C145" t="str">
            <v>Дивиденды и доп. дивиденды</v>
          </cell>
          <cell r="E145">
            <v>301006.00529999996</v>
          </cell>
          <cell r="F145">
            <v>11191007.1406</v>
          </cell>
          <cell r="G145">
            <v>6927482.9508800004</v>
          </cell>
          <cell r="H145">
            <v>18419496.096780002</v>
          </cell>
        </row>
        <row r="146">
          <cell r="C146" t="str">
            <v>Генерация</v>
          </cell>
        </row>
        <row r="147">
          <cell r="C147" t="str">
            <v>ТГК-5</v>
          </cell>
        </row>
        <row r="148">
          <cell r="C148" t="str">
            <v>Мариэнерго (генерирующая компания)</v>
          </cell>
        </row>
        <row r="149">
          <cell r="C149" t="str">
            <v xml:space="preserve">Дивиденды </v>
          </cell>
        </row>
        <row r="150">
          <cell r="C150" t="str">
            <v xml:space="preserve">Доп. дивиденды </v>
          </cell>
        </row>
        <row r="151">
          <cell r="C151" t="str">
            <v>Кировэнерго (генерирующая компания)</v>
          </cell>
        </row>
        <row r="152">
          <cell r="C152" t="str">
            <v xml:space="preserve">Дивиденды </v>
          </cell>
        </row>
        <row r="153">
          <cell r="C153" t="str">
            <v xml:space="preserve">Доп. дивиденды </v>
          </cell>
        </row>
        <row r="154">
          <cell r="C154" t="str">
            <v>Удмуртская территориальная генерирующая компания</v>
          </cell>
        </row>
        <row r="155">
          <cell r="C155" t="str">
            <v xml:space="preserve">Дивиденды </v>
          </cell>
        </row>
        <row r="156">
          <cell r="C156" t="str">
            <v xml:space="preserve">Доп. дивиденды </v>
          </cell>
        </row>
        <row r="157">
          <cell r="C157" t="str">
            <v>ТГК-6</v>
          </cell>
        </row>
        <row r="158">
          <cell r="C158" t="str">
            <v>Ивановская генерирующая компания</v>
          </cell>
        </row>
        <row r="159">
          <cell r="C159" t="str">
            <v xml:space="preserve">Дивиденды </v>
          </cell>
        </row>
        <row r="160">
          <cell r="C160" t="str">
            <v xml:space="preserve">Доп. дивиденды </v>
          </cell>
        </row>
        <row r="161">
          <cell r="C161" t="str">
            <v>Владимирская генерирующая компания</v>
          </cell>
        </row>
        <row r="162">
          <cell r="C162" t="str">
            <v xml:space="preserve">Дивиденды </v>
          </cell>
        </row>
        <row r="163">
          <cell r="C163" t="str">
            <v xml:space="preserve">Доп. дивиденды </v>
          </cell>
        </row>
        <row r="164">
          <cell r="C164" t="str">
            <v>Пензенская генерирующая компания</v>
          </cell>
        </row>
        <row r="165">
          <cell r="C165" t="str">
            <v xml:space="preserve">Дивиденды </v>
          </cell>
        </row>
        <row r="166">
          <cell r="C166" t="str">
            <v xml:space="preserve">Доп. дивиденды </v>
          </cell>
        </row>
        <row r="167">
          <cell r="C167" t="str">
            <v>АО Нижновэнерго (генерирующая компания)</v>
          </cell>
        </row>
        <row r="168">
          <cell r="C168" t="str">
            <v xml:space="preserve">Дивиденды </v>
          </cell>
        </row>
        <row r="169">
          <cell r="C169" t="str">
            <v xml:space="preserve">Доп. дивиденды </v>
          </cell>
        </row>
        <row r="170">
          <cell r="C170" t="str">
            <v>АО Мордовэнерго (генерирующая компания)</v>
          </cell>
        </row>
        <row r="171">
          <cell r="C171" t="str">
            <v xml:space="preserve">Дивиденды </v>
          </cell>
        </row>
        <row r="172">
          <cell r="C172" t="str">
            <v xml:space="preserve">Доп. дивиденды </v>
          </cell>
        </row>
        <row r="173">
          <cell r="C173" t="str">
            <v>ТГК-9</v>
          </cell>
        </row>
        <row r="174">
          <cell r="C174" t="str">
            <v>Свердловская генерирующая компания</v>
          </cell>
        </row>
        <row r="175">
          <cell r="C175" t="str">
            <v xml:space="preserve">Дивиденды </v>
          </cell>
        </row>
        <row r="176">
          <cell r="C176" t="str">
            <v xml:space="preserve">Доп. дивиденды </v>
          </cell>
        </row>
        <row r="177">
          <cell r="C177" t="str">
            <v>Пермская генерирующая компания</v>
          </cell>
        </row>
        <row r="178">
          <cell r="C178" t="str">
            <v xml:space="preserve">Дивиденды </v>
          </cell>
        </row>
        <row r="179">
          <cell r="C179" t="str">
            <v xml:space="preserve">Доп. дивиденды </v>
          </cell>
        </row>
        <row r="180">
          <cell r="C180" t="str">
            <v>АО Комиэнерго</v>
          </cell>
        </row>
        <row r="181">
          <cell r="C181" t="str">
            <v>Яйва</v>
          </cell>
        </row>
        <row r="182">
          <cell r="C182" t="str">
            <v>Яйвинская ГРЭС</v>
          </cell>
        </row>
        <row r="183">
          <cell r="C183" t="str">
            <v xml:space="preserve">Дивиденды </v>
          </cell>
        </row>
        <row r="184">
          <cell r="C184" t="str">
            <v xml:space="preserve">Доп. дивиденды </v>
          </cell>
        </row>
        <row r="185">
          <cell r="C185" t="str">
            <v>Серов</v>
          </cell>
        </row>
        <row r="186">
          <cell r="C186" t="str">
            <v>Серовская ГРЭС</v>
          </cell>
        </row>
        <row r="187">
          <cell r="C187" t="str">
            <v xml:space="preserve">Дивиденды </v>
          </cell>
        </row>
        <row r="188">
          <cell r="C188" t="str">
            <v xml:space="preserve">Доп. дивиденды </v>
          </cell>
        </row>
        <row r="189">
          <cell r="C189" t="str">
            <v>Сети Энерго</v>
          </cell>
          <cell r="E189">
            <v>0</v>
          </cell>
          <cell r="F189">
            <v>10903490.5</v>
          </cell>
          <cell r="G189">
            <v>757500.09007999999</v>
          </cell>
          <cell r="H189">
            <v>11660990.59008</v>
          </cell>
        </row>
        <row r="190">
          <cell r="C190" t="str">
            <v>Центр</v>
          </cell>
          <cell r="E190">
            <v>0</v>
          </cell>
          <cell r="F190">
            <v>1257306</v>
          </cell>
          <cell r="G190">
            <v>0</v>
          </cell>
          <cell r="H190">
            <v>1257306</v>
          </cell>
        </row>
        <row r="191">
          <cell r="C191" t="str">
            <v>Владимирэнерго (АО)</v>
          </cell>
        </row>
        <row r="192">
          <cell r="C192" t="str">
            <v xml:space="preserve">Дивиденды </v>
          </cell>
        </row>
        <row r="193">
          <cell r="C193" t="str">
            <v xml:space="preserve">Доп. дивиденды </v>
          </cell>
        </row>
        <row r="194">
          <cell r="C194" t="str">
            <v>Ростовэнерго (АО)</v>
          </cell>
          <cell r="E194">
            <v>0</v>
          </cell>
          <cell r="F194">
            <v>1257306</v>
          </cell>
          <cell r="G194">
            <v>0</v>
          </cell>
          <cell r="H194">
            <v>1257306</v>
          </cell>
        </row>
        <row r="195">
          <cell r="C195" t="str">
            <v xml:space="preserve">Дивиденды </v>
          </cell>
          <cell r="E195">
            <v>0</v>
          </cell>
          <cell r="F195">
            <v>1257306</v>
          </cell>
          <cell r="G195">
            <v>0</v>
          </cell>
          <cell r="H195">
            <v>1257306</v>
          </cell>
        </row>
        <row r="196">
          <cell r="C196" t="str">
            <v xml:space="preserve">Доп. дивиденды </v>
          </cell>
        </row>
        <row r="197">
          <cell r="C197" t="str">
            <v>Ивэнерго, ОАО энергетики и электрификации</v>
          </cell>
        </row>
        <row r="198">
          <cell r="C198" t="str">
            <v xml:space="preserve">Дивиденды </v>
          </cell>
        </row>
        <row r="199">
          <cell r="C199" t="str">
            <v xml:space="preserve">Доп. дивиденды </v>
          </cell>
        </row>
        <row r="200">
          <cell r="C200" t="str">
            <v>Урал</v>
          </cell>
          <cell r="E200">
            <v>0</v>
          </cell>
          <cell r="F200">
            <v>9646184.5</v>
          </cell>
          <cell r="G200">
            <v>757500.09007999999</v>
          </cell>
          <cell r="H200">
            <v>10403684.59008</v>
          </cell>
        </row>
        <row r="201">
          <cell r="C201" t="str">
            <v>Свердловэнерго (АО)</v>
          </cell>
          <cell r="E201">
            <v>0</v>
          </cell>
          <cell r="F201">
            <v>540234.5</v>
          </cell>
          <cell r="G201">
            <v>757500.09007999999</v>
          </cell>
          <cell r="H201">
            <v>1297734.59008</v>
          </cell>
        </row>
        <row r="202">
          <cell r="C202" t="str">
            <v xml:space="preserve">Дивиденды </v>
          </cell>
          <cell r="E202">
            <v>0</v>
          </cell>
          <cell r="F202">
            <v>540234.5</v>
          </cell>
          <cell r="G202">
            <v>757500.09007999999</v>
          </cell>
          <cell r="H202">
            <v>1297734.59008</v>
          </cell>
        </row>
        <row r="203">
          <cell r="C203" t="str">
            <v xml:space="preserve">Доп. дивиденды </v>
          </cell>
        </row>
        <row r="204">
          <cell r="C204" t="str">
            <v>Пермэнерго (АО)</v>
          </cell>
          <cell r="E204">
            <v>0</v>
          </cell>
          <cell r="F204">
            <v>9105950</v>
          </cell>
          <cell r="G204">
            <v>0</v>
          </cell>
          <cell r="H204">
            <v>9105950</v>
          </cell>
        </row>
        <row r="205">
          <cell r="C205" t="str">
            <v xml:space="preserve">Дивиденды </v>
          </cell>
          <cell r="E205">
            <v>0</v>
          </cell>
          <cell r="F205">
            <v>9105950</v>
          </cell>
          <cell r="G205">
            <v>0</v>
          </cell>
          <cell r="H205">
            <v>9105950</v>
          </cell>
        </row>
        <row r="206">
          <cell r="C206" t="str">
            <v xml:space="preserve">Доп. дивиденды </v>
          </cell>
        </row>
        <row r="207">
          <cell r="C207" t="str">
            <v xml:space="preserve"> Кировэнерго</v>
          </cell>
        </row>
        <row r="208">
          <cell r="C208" t="str">
            <v xml:space="preserve">Дивиденды </v>
          </cell>
        </row>
        <row r="209">
          <cell r="C209" t="str">
            <v xml:space="preserve">Доп. дивиденды </v>
          </cell>
        </row>
        <row r="210">
          <cell r="C210" t="str">
            <v>Пензаэнерго</v>
          </cell>
        </row>
        <row r="211">
          <cell r="C211" t="str">
            <v xml:space="preserve">Дивиденды </v>
          </cell>
        </row>
        <row r="212">
          <cell r="C212" t="str">
            <v xml:space="preserve">Доп. дивиденды </v>
          </cell>
        </row>
        <row r="213">
          <cell r="C213" t="str">
            <v>Удмуртэнерго</v>
          </cell>
        </row>
        <row r="214">
          <cell r="C214" t="str">
            <v xml:space="preserve">Дивиденды </v>
          </cell>
        </row>
        <row r="215">
          <cell r="C215" t="str">
            <v xml:space="preserve">Доп. дивиденды </v>
          </cell>
        </row>
        <row r="216">
          <cell r="C216" t="str">
            <v>Прочие Энерго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C217" t="str">
            <v>ТГК-5</v>
          </cell>
        </row>
        <row r="218">
          <cell r="C218" t="str">
            <v>Удмуртская управляющая энергетическая компания</v>
          </cell>
        </row>
        <row r="219">
          <cell r="C219" t="str">
            <v xml:space="preserve">Дивиденды </v>
          </cell>
        </row>
        <row r="220">
          <cell r="C220" t="str">
            <v xml:space="preserve">Доп. дивиденды </v>
          </cell>
        </row>
        <row r="221">
          <cell r="C221" t="str">
            <v>ТГК-6</v>
          </cell>
        </row>
        <row r="222">
          <cell r="C222" t="str">
            <v>Нижновэнерго (неразделенное)</v>
          </cell>
        </row>
        <row r="223">
          <cell r="C223" t="str">
            <v xml:space="preserve">Дивиденды </v>
          </cell>
        </row>
        <row r="224">
          <cell r="C224" t="str">
            <v xml:space="preserve">Доп. дивиденды </v>
          </cell>
        </row>
        <row r="225">
          <cell r="C225" t="str">
            <v>Владимирская энергетическая компания</v>
          </cell>
        </row>
        <row r="226">
          <cell r="C226" t="str">
            <v xml:space="preserve">Дивиденды </v>
          </cell>
        </row>
        <row r="227">
          <cell r="C227" t="str">
            <v xml:space="preserve">Доп. дивиденды </v>
          </cell>
        </row>
        <row r="228">
          <cell r="C228" t="str">
            <v>Ивановская управляющая энергетическая компания</v>
          </cell>
        </row>
        <row r="229">
          <cell r="C229" t="str">
            <v xml:space="preserve">Дивиденды </v>
          </cell>
        </row>
        <row r="230">
          <cell r="C230" t="str">
            <v xml:space="preserve">Доп. дивиденды </v>
          </cell>
        </row>
        <row r="231">
          <cell r="C231" t="str">
            <v>Пензенская энергетическая управляющая компания</v>
          </cell>
        </row>
        <row r="232">
          <cell r="C232" t="str">
            <v xml:space="preserve">Дивиденды </v>
          </cell>
        </row>
        <row r="233">
          <cell r="C233" t="str">
            <v xml:space="preserve">Доп. дивиденды </v>
          </cell>
        </row>
        <row r="234">
          <cell r="C234" t="str">
            <v>ТГК-8</v>
          </cell>
        </row>
        <row r="235">
          <cell r="C235" t="str">
            <v>Управляющая компания Ростовэнерго</v>
          </cell>
        </row>
        <row r="236">
          <cell r="C236" t="str">
            <v xml:space="preserve">Дивиденды </v>
          </cell>
        </row>
        <row r="237">
          <cell r="C237" t="str">
            <v xml:space="preserve">Доп. дивиденды </v>
          </cell>
        </row>
        <row r="238">
          <cell r="C238" t="str">
            <v>ТГК-9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C239" t="str">
            <v>Комиэнерго (неразделенное)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C240" t="str">
            <v xml:space="preserve">Дивиденды 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C241" t="str">
            <v xml:space="preserve">Доп. дивиденды </v>
          </cell>
        </row>
        <row r="242">
          <cell r="C242" t="str">
            <v>Свердловская энергосервисная компания</v>
          </cell>
        </row>
        <row r="243">
          <cell r="C243" t="str">
            <v xml:space="preserve">Дивиденды </v>
          </cell>
        </row>
        <row r="244">
          <cell r="C244" t="str">
            <v xml:space="preserve">Доп. дивиденды </v>
          </cell>
        </row>
        <row r="245">
          <cell r="C245" t="str">
            <v>Свердловская энергоуправляющая компания</v>
          </cell>
        </row>
        <row r="246">
          <cell r="C246" t="str">
            <v xml:space="preserve">Дивиденды </v>
          </cell>
        </row>
        <row r="247">
          <cell r="C247" t="str">
            <v xml:space="preserve">Доп. дивиденды </v>
          </cell>
        </row>
        <row r="248">
          <cell r="C248" t="str">
            <v>Пермская энергоуправляющая компания</v>
          </cell>
        </row>
        <row r="249">
          <cell r="C249" t="str">
            <v xml:space="preserve">Дивиденды </v>
          </cell>
        </row>
        <row r="250">
          <cell r="C250" t="str">
            <v xml:space="preserve">Доп. дивиденды </v>
          </cell>
        </row>
        <row r="251">
          <cell r="C251" t="str">
            <v>РКС</v>
          </cell>
        </row>
        <row r="252">
          <cell r="C252" t="str">
            <v>Терр.1</v>
          </cell>
        </row>
        <row r="253">
          <cell r="C253" t="str">
            <v>ОАО…</v>
          </cell>
        </row>
        <row r="254">
          <cell r="C254" t="str">
            <v xml:space="preserve">Дивиденды </v>
          </cell>
        </row>
        <row r="255">
          <cell r="C255" t="str">
            <v>Терр.1</v>
          </cell>
        </row>
        <row r="256">
          <cell r="C256" t="str">
            <v>ОАО…</v>
          </cell>
        </row>
        <row r="257">
          <cell r="C257" t="str">
            <v xml:space="preserve">Дивиденды </v>
          </cell>
        </row>
        <row r="258">
          <cell r="C258" t="str">
            <v>Энергосбыт</v>
          </cell>
        </row>
        <row r="259">
          <cell r="C259" t="str">
            <v>ТГК-5</v>
          </cell>
        </row>
        <row r="260">
          <cell r="C260" t="str">
            <v>Энергосбыт Мариэнерго</v>
          </cell>
        </row>
        <row r="261">
          <cell r="C261" t="str">
            <v xml:space="preserve">Дивиденды </v>
          </cell>
        </row>
        <row r="262">
          <cell r="C262" t="str">
            <v xml:space="preserve">Доп. дивиденды </v>
          </cell>
        </row>
        <row r="263">
          <cell r="C263" t="str">
            <v xml:space="preserve">Кировэнергосбыт </v>
          </cell>
        </row>
        <row r="264">
          <cell r="C264" t="str">
            <v xml:space="preserve">Дивиденды </v>
          </cell>
        </row>
        <row r="265">
          <cell r="C265" t="str">
            <v xml:space="preserve">Доп. дивиденды </v>
          </cell>
        </row>
        <row r="266">
          <cell r="C266" t="str">
            <v>Удмуртская энергосбытовая компания</v>
          </cell>
        </row>
        <row r="267">
          <cell r="C267" t="str">
            <v xml:space="preserve">Дивиденды </v>
          </cell>
        </row>
        <row r="268">
          <cell r="C268" t="str">
            <v xml:space="preserve">Доп. дивиденды </v>
          </cell>
        </row>
        <row r="269">
          <cell r="C269" t="str">
            <v>ТГК-6</v>
          </cell>
        </row>
        <row r="270">
          <cell r="C270" t="str">
            <v>Ивановская энергосбытовая компания</v>
          </cell>
        </row>
        <row r="271">
          <cell r="C271" t="str">
            <v xml:space="preserve">Дивиденды </v>
          </cell>
        </row>
        <row r="272">
          <cell r="C272" t="str">
            <v xml:space="preserve">Доп. дивиденды </v>
          </cell>
        </row>
        <row r="273">
          <cell r="C273" t="str">
            <v>Владимирская энергосбытовая компания</v>
          </cell>
        </row>
        <row r="274">
          <cell r="C274" t="str">
            <v xml:space="preserve">Дивиденды </v>
          </cell>
        </row>
        <row r="275">
          <cell r="C275" t="str">
            <v xml:space="preserve">Доп. дивиденды </v>
          </cell>
        </row>
        <row r="276">
          <cell r="C276" t="str">
            <v>Пензенская энергосбытовая компания</v>
          </cell>
        </row>
        <row r="277">
          <cell r="C277" t="str">
            <v xml:space="preserve">Дивиденды </v>
          </cell>
        </row>
        <row r="278">
          <cell r="C278" t="str">
            <v xml:space="preserve">Доп. дивиденды </v>
          </cell>
        </row>
        <row r="279">
          <cell r="C279" t="str">
            <v>Энергосбыт Нижновэнерго</v>
          </cell>
        </row>
        <row r="280">
          <cell r="C280" t="str">
            <v xml:space="preserve">Дивиденды </v>
          </cell>
        </row>
        <row r="281">
          <cell r="C281" t="str">
            <v xml:space="preserve">Доп. дивиденды </v>
          </cell>
        </row>
        <row r="282">
          <cell r="C282" t="str">
            <v>Энергосбыт Мордовэнерго</v>
          </cell>
        </row>
        <row r="283">
          <cell r="C283" t="str">
            <v xml:space="preserve">Дивиденды </v>
          </cell>
        </row>
        <row r="284">
          <cell r="C284" t="str">
            <v xml:space="preserve">Доп. дивиденды </v>
          </cell>
        </row>
        <row r="285">
          <cell r="C285" t="str">
            <v>ТГК-8</v>
          </cell>
        </row>
        <row r="286">
          <cell r="C286" t="str">
            <v>Энергосбыт Ростовэнерго</v>
          </cell>
        </row>
        <row r="287">
          <cell r="C287" t="str">
            <v xml:space="preserve">Дивиденды </v>
          </cell>
        </row>
        <row r="288">
          <cell r="C288" t="str">
            <v xml:space="preserve">Доп. дивиденды </v>
          </cell>
        </row>
        <row r="289">
          <cell r="C289" t="str">
            <v>ТГК-9</v>
          </cell>
        </row>
        <row r="290">
          <cell r="C290" t="str">
            <v>Свердловэнергосбыт</v>
          </cell>
        </row>
        <row r="291">
          <cell r="C291" t="str">
            <v xml:space="preserve">Дивиденды </v>
          </cell>
        </row>
        <row r="292">
          <cell r="C292" t="str">
            <v xml:space="preserve">Доп. дивиденды </v>
          </cell>
        </row>
        <row r="293">
          <cell r="C293" t="str">
            <v>Энергосбыт Комиэнерго (?)</v>
          </cell>
        </row>
        <row r="294">
          <cell r="C294" t="str">
            <v xml:space="preserve">Дивиденды </v>
          </cell>
        </row>
        <row r="295">
          <cell r="C295" t="str">
            <v xml:space="preserve">Доп. дивиденды </v>
          </cell>
        </row>
        <row r="296">
          <cell r="C296" t="str">
            <v>Пермская энергетическая сбытовая компания</v>
          </cell>
        </row>
        <row r="297">
          <cell r="C297" t="str">
            <v xml:space="preserve">Дивиденды </v>
          </cell>
        </row>
        <row r="298">
          <cell r="C298" t="str">
            <v xml:space="preserve">Доп. дивиденды </v>
          </cell>
        </row>
        <row r="299">
          <cell r="C299" t="str">
            <v>Энергоремонт</v>
          </cell>
        </row>
        <row r="300">
          <cell r="C300" t="str">
            <v>ТГК-6</v>
          </cell>
        </row>
        <row r="301">
          <cell r="C301" t="str">
            <v>Ремонтный центр Нижновэнерго</v>
          </cell>
        </row>
        <row r="302">
          <cell r="C302" t="str">
            <v xml:space="preserve">Дивиденды </v>
          </cell>
        </row>
        <row r="303">
          <cell r="C303" t="str">
            <v xml:space="preserve">Доп. дивиденды </v>
          </cell>
        </row>
        <row r="304">
          <cell r="C304" t="str">
            <v>Пензенская энергоремонтная компания</v>
          </cell>
        </row>
        <row r="305">
          <cell r="C305" t="str">
            <v xml:space="preserve">Дивиденды </v>
          </cell>
        </row>
        <row r="306">
          <cell r="C306" t="str">
            <v xml:space="preserve">Доп. дивиденды </v>
          </cell>
        </row>
        <row r="307">
          <cell r="C307" t="str">
            <v>ТГК-8</v>
          </cell>
        </row>
        <row r="308">
          <cell r="C308" t="str">
            <v>Ростовэнергоспецремонт</v>
          </cell>
        </row>
        <row r="309">
          <cell r="C309" t="str">
            <v xml:space="preserve">Дивиденды </v>
          </cell>
        </row>
        <row r="310">
          <cell r="C310" t="str">
            <v xml:space="preserve">Доп. дивиденды </v>
          </cell>
        </row>
        <row r="311">
          <cell r="C311" t="str">
            <v>ТГК-9</v>
          </cell>
        </row>
        <row r="312">
          <cell r="C312" t="str">
            <v>Ремонтный центр Свердловэнерго 1</v>
          </cell>
        </row>
        <row r="313">
          <cell r="C313" t="str">
            <v xml:space="preserve">Дивиденды </v>
          </cell>
        </row>
        <row r="314">
          <cell r="C314" t="str">
            <v xml:space="preserve">Доп. дивиденды </v>
          </cell>
        </row>
        <row r="315">
          <cell r="C315" t="str">
            <v>Ремонтный центр Свердловэнерго 2</v>
          </cell>
        </row>
        <row r="316">
          <cell r="C316" t="str">
            <v xml:space="preserve">Дивиденды </v>
          </cell>
        </row>
        <row r="317">
          <cell r="C317" t="str">
            <v xml:space="preserve">Доп. дивиденды </v>
          </cell>
        </row>
        <row r="318">
          <cell r="C318" t="str">
            <v>Пермэнергоремонт</v>
          </cell>
        </row>
        <row r="319">
          <cell r="C319" t="str">
            <v xml:space="preserve">Дивиденды </v>
          </cell>
        </row>
        <row r="320">
          <cell r="C320" t="str">
            <v xml:space="preserve">Доп. дивиденды </v>
          </cell>
        </row>
        <row r="321">
          <cell r="C321" t="str">
            <v>Пермэнергоспецремонт</v>
          </cell>
        </row>
        <row r="322">
          <cell r="C322" t="str">
            <v xml:space="preserve">Дивиденды </v>
          </cell>
        </row>
        <row r="323">
          <cell r="C323" t="str">
            <v xml:space="preserve">Доп. дивиденды </v>
          </cell>
        </row>
        <row r="324">
          <cell r="C324" t="str">
            <v xml:space="preserve">Регионгазхолдинг </v>
          </cell>
        </row>
        <row r="325">
          <cell r="C325" t="str">
            <v xml:space="preserve">Дивиденды </v>
          </cell>
        </row>
        <row r="326">
          <cell r="C326" t="str">
            <v xml:space="preserve">Доп. дивиденды </v>
          </cell>
        </row>
        <row r="327">
          <cell r="C327" t="str">
            <v>Иркутскэнерго</v>
          </cell>
          <cell r="E327">
            <v>0</v>
          </cell>
          <cell r="F327">
            <v>0</v>
          </cell>
          <cell r="G327">
            <v>3577000</v>
          </cell>
          <cell r="H327">
            <v>3577000</v>
          </cell>
        </row>
        <row r="328">
          <cell r="C328" t="str">
            <v xml:space="preserve">Дивиденды 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str">
            <v xml:space="preserve">Доп. дивиденды </v>
          </cell>
          <cell r="E329">
            <v>0</v>
          </cell>
          <cell r="F329">
            <v>0</v>
          </cell>
          <cell r="G329">
            <v>3577000</v>
          </cell>
          <cell r="H329">
            <v>3577000</v>
          </cell>
        </row>
        <row r="330">
          <cell r="C330" t="str">
            <v>Печорская ГРЭС</v>
          </cell>
        </row>
        <row r="331">
          <cell r="C331" t="str">
            <v xml:space="preserve">Дивиденды </v>
          </cell>
        </row>
        <row r="332">
          <cell r="C332" t="str">
            <v xml:space="preserve">Доп. дивиденды </v>
          </cell>
        </row>
        <row r="333">
          <cell r="C333" t="str">
            <v>Федеральный центр продаж</v>
          </cell>
          <cell r="E333">
            <v>301006.00529999996</v>
          </cell>
          <cell r="F333">
            <v>287516.64059999998</v>
          </cell>
          <cell r="G333">
            <v>292982.86080000002</v>
          </cell>
          <cell r="H333">
            <v>881505.50669999991</v>
          </cell>
        </row>
        <row r="334">
          <cell r="C334" t="str">
            <v xml:space="preserve">Дивиденды </v>
          </cell>
        </row>
        <row r="335">
          <cell r="C335" t="str">
            <v xml:space="preserve">Доп. дивиденды </v>
          </cell>
          <cell r="E335">
            <v>301006.00529999996</v>
          </cell>
          <cell r="F335">
            <v>287516.64059999998</v>
          </cell>
          <cell r="G335">
            <v>292982.86080000002</v>
          </cell>
          <cell r="H335">
            <v>881505.50669999991</v>
          </cell>
        </row>
        <row r="336">
          <cell r="C336" t="str">
            <v>Коми (БЭТ - электричество)</v>
          </cell>
          <cell r="E336">
            <v>228074.00489999997</v>
          </cell>
          <cell r="F336">
            <v>219639.01679999998</v>
          </cell>
          <cell r="G336">
            <v>223937.7273</v>
          </cell>
          <cell r="H336">
            <v>671650.74899999995</v>
          </cell>
        </row>
        <row r="337">
          <cell r="C337" t="str">
            <v>Коми (МСК -  уголь)</v>
          </cell>
          <cell r="E337">
            <v>72932.00039999999</v>
          </cell>
          <cell r="F337">
            <v>67877.623800000001</v>
          </cell>
          <cell r="G337">
            <v>69045.133499999996</v>
          </cell>
          <cell r="H337">
            <v>209854.75769999999</v>
          </cell>
        </row>
        <row r="338">
          <cell r="C338" t="str">
            <v>Трейдинг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C339" t="str">
            <v>Энергетическое строительство</v>
          </cell>
          <cell r="E339">
            <v>0</v>
          </cell>
          <cell r="F339">
            <v>0</v>
          </cell>
          <cell r="G339">
            <v>800000</v>
          </cell>
          <cell r="H339">
            <v>800000</v>
          </cell>
        </row>
        <row r="340">
          <cell r="C340" t="str">
            <v>ОАО "Востоксибэлектросетьстрой"</v>
          </cell>
        </row>
        <row r="341">
          <cell r="C341" t="str">
            <v xml:space="preserve">Дивиденды </v>
          </cell>
        </row>
        <row r="342">
          <cell r="C342" t="str">
            <v xml:space="preserve">Доп. дивиденды </v>
          </cell>
        </row>
        <row r="343">
          <cell r="C343" t="str">
            <v>ОАО "Запсибэлектросетьстрой"</v>
          </cell>
        </row>
        <row r="344">
          <cell r="C344" t="str">
            <v xml:space="preserve">Дивиденды </v>
          </cell>
        </row>
        <row r="345">
          <cell r="C345" t="str">
            <v xml:space="preserve">Доп. дивиденды </v>
          </cell>
        </row>
        <row r="346">
          <cell r="C346" t="str">
            <v>ОАО "Сибэлектросетьстрой"</v>
          </cell>
        </row>
        <row r="347">
          <cell r="C347" t="str">
            <v xml:space="preserve">Дивиденды </v>
          </cell>
        </row>
        <row r="348">
          <cell r="C348" t="str">
            <v xml:space="preserve">Доп. дивиденды </v>
          </cell>
        </row>
        <row r="349">
          <cell r="C349" t="str">
            <v>ОАО "Ноябрьскэлектросетьстрой"</v>
          </cell>
        </row>
        <row r="350">
          <cell r="C350" t="str">
            <v xml:space="preserve">Дивиденды </v>
          </cell>
        </row>
        <row r="351">
          <cell r="C351" t="str">
            <v xml:space="preserve">Доп. дивиденды </v>
          </cell>
        </row>
        <row r="352">
          <cell r="C352" t="str">
            <v>ГазХолдинг</v>
          </cell>
        </row>
        <row r="353">
          <cell r="C353" t="str">
            <v>Екатеринбург</v>
          </cell>
        </row>
        <row r="354">
          <cell r="C354" t="str">
            <v xml:space="preserve">Дивиденды </v>
          </cell>
        </row>
        <row r="355">
          <cell r="C355" t="str">
            <v xml:space="preserve">Доп. дивиденды </v>
          </cell>
        </row>
        <row r="356">
          <cell r="C356" t="str">
            <v>Иркутск</v>
          </cell>
        </row>
        <row r="357">
          <cell r="C357" t="str">
            <v xml:space="preserve">Дивиденды </v>
          </cell>
        </row>
        <row r="358">
          <cell r="C358" t="str">
            <v xml:space="preserve">Доп. дивиденды </v>
          </cell>
        </row>
        <row r="359">
          <cell r="C359" t="str">
            <v>Чита</v>
          </cell>
        </row>
        <row r="360">
          <cell r="C360" t="str">
            <v xml:space="preserve">Дивиденды </v>
          </cell>
        </row>
        <row r="361">
          <cell r="C361" t="str">
            <v xml:space="preserve">Доп. дивиденды </v>
          </cell>
        </row>
        <row r="362">
          <cell r="C362" t="str">
            <v>Новосибирск</v>
          </cell>
        </row>
        <row r="363">
          <cell r="C363" t="str">
            <v xml:space="preserve">Дивиденды </v>
          </cell>
        </row>
        <row r="364">
          <cell r="C364" t="str">
            <v xml:space="preserve">Доп. дивиденды </v>
          </cell>
        </row>
        <row r="365">
          <cell r="C365" t="str">
            <v>Челябинск</v>
          </cell>
        </row>
        <row r="366">
          <cell r="C366" t="str">
            <v xml:space="preserve">Дивиденды </v>
          </cell>
        </row>
        <row r="367">
          <cell r="C367" t="str">
            <v xml:space="preserve">Доп. дивиденды </v>
          </cell>
        </row>
        <row r="368">
          <cell r="C368" t="str">
            <v>Энергетические решения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str">
            <v xml:space="preserve">Доп. дивиденды 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str">
            <v>Мультиэнергетический бизнес (1 полугодие)</v>
          </cell>
          <cell r="E370">
            <v>0</v>
          </cell>
          <cell r="F370">
            <v>0</v>
          </cell>
          <cell r="G370">
            <v>1500000</v>
          </cell>
          <cell r="H370">
            <v>1500000</v>
          </cell>
        </row>
        <row r="371">
          <cell r="C371" t="str">
            <v xml:space="preserve">Доп. дивиденды </v>
          </cell>
          <cell r="E371">
            <v>0</v>
          </cell>
          <cell r="F371">
            <v>0</v>
          </cell>
          <cell r="G371">
            <v>1500000</v>
          </cell>
          <cell r="H371">
            <v>1500000</v>
          </cell>
        </row>
        <row r="372">
          <cell r="C372" t="str">
            <v>Реализация ОС и НМА (более 10 тыс. долл.)</v>
          </cell>
        </row>
        <row r="373">
          <cell r="C373" t="str">
            <v>Поступления в уставный капитал</v>
          </cell>
        </row>
        <row r="374">
          <cell r="C374" t="str">
            <v>Прочие поступления от инвестиционной деятельности</v>
          </cell>
        </row>
        <row r="376">
          <cell r="C376" t="str">
            <v>ВЫПЛАТЫ</v>
          </cell>
          <cell r="E376">
            <v>2702180.6248275861</v>
          </cell>
          <cell r="F376">
            <v>7636865.2317241374</v>
          </cell>
          <cell r="G376">
            <v>2710389.4386206893</v>
          </cell>
          <cell r="H376">
            <v>13049435.295172412</v>
          </cell>
        </row>
        <row r="377">
          <cell r="C377" t="str">
            <v>Приобретение инвестиционных вложений</v>
          </cell>
          <cell r="E377">
            <v>2509786.6799999997</v>
          </cell>
          <cell r="F377">
            <v>7459786.6799999997</v>
          </cell>
          <cell r="G377">
            <v>2459792.6799999997</v>
          </cell>
          <cell r="H377">
            <v>12429366.039999999</v>
          </cell>
        </row>
        <row r="378">
          <cell r="C378" t="str">
            <v>Генерация</v>
          </cell>
          <cell r="E378">
            <v>50000</v>
          </cell>
          <cell r="F378">
            <v>0</v>
          </cell>
          <cell r="G378">
            <v>0</v>
          </cell>
          <cell r="H378">
            <v>50000</v>
          </cell>
        </row>
        <row r="379">
          <cell r="C379" t="str">
            <v>ТГК-5</v>
          </cell>
        </row>
        <row r="380">
          <cell r="C380" t="str">
            <v>Мариэнерго (генерирующая компания)</v>
          </cell>
        </row>
        <row r="381">
          <cell r="C381" t="str">
            <v>Кировэнерго (генерирующая компания)</v>
          </cell>
        </row>
        <row r="382">
          <cell r="C382" t="str">
            <v>Удмуртская территориальная генерирующая компания</v>
          </cell>
        </row>
        <row r="383">
          <cell r="C383" t="str">
            <v>ТГК-6</v>
          </cell>
        </row>
        <row r="384">
          <cell r="C384" t="str">
            <v>Ивановская генерирующая компания</v>
          </cell>
        </row>
        <row r="385">
          <cell r="C385" t="str">
            <v>Владимирская генерирующая компания</v>
          </cell>
        </row>
        <row r="386">
          <cell r="C386" t="str">
            <v>Пензенская генерирующая компания</v>
          </cell>
        </row>
        <row r="387">
          <cell r="C387" t="str">
            <v>Нижновэнерго (генерирующая компания)</v>
          </cell>
        </row>
        <row r="388">
          <cell r="C388" t="str">
            <v>Мордовэнерго (генерирующая компания)</v>
          </cell>
        </row>
        <row r="389">
          <cell r="C389" t="str">
            <v>ТГК-9</v>
          </cell>
          <cell r="E389">
            <v>50000</v>
          </cell>
          <cell r="F389">
            <v>0</v>
          </cell>
          <cell r="G389">
            <v>0</v>
          </cell>
          <cell r="H389">
            <v>50000</v>
          </cell>
        </row>
        <row r="390">
          <cell r="C390" t="str">
            <v>Свердловская Генерирующая компания</v>
          </cell>
        </row>
        <row r="391">
          <cell r="C391" t="str">
            <v>Пермская генерирующая компания</v>
          </cell>
        </row>
        <row r="392">
          <cell r="C392" t="str">
            <v>Комиэнерго (генерирующая компания)</v>
          </cell>
        </row>
        <row r="393">
          <cell r="C393" t="str">
            <v>ТГК-9</v>
          </cell>
          <cell r="E393">
            <v>50000</v>
          </cell>
          <cell r="F393">
            <v>0</v>
          </cell>
          <cell r="G393">
            <v>0</v>
          </cell>
          <cell r="H393">
            <v>50000</v>
          </cell>
        </row>
        <row r="394">
          <cell r="C394" t="str">
            <v>Яйва</v>
          </cell>
        </row>
        <row r="395">
          <cell r="C395" t="str">
            <v>Яйвинская ГРЭС</v>
          </cell>
        </row>
        <row r="396">
          <cell r="C396" t="str">
            <v>Серов</v>
          </cell>
        </row>
        <row r="397">
          <cell r="C397" t="str">
            <v>Серовская ГРЭС</v>
          </cell>
        </row>
        <row r="398">
          <cell r="C398" t="str">
            <v>Сети Энерго</v>
          </cell>
          <cell r="E398">
            <v>2459786.6799999997</v>
          </cell>
          <cell r="F398">
            <v>2459786.6799999997</v>
          </cell>
          <cell r="G398">
            <v>2459792.6799999997</v>
          </cell>
          <cell r="H398">
            <v>7379366.0399999991</v>
          </cell>
        </row>
        <row r="399">
          <cell r="C399" t="str">
            <v>Центр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</row>
        <row r="400">
          <cell r="C400" t="str">
            <v>Владимирэнерго (АО)</v>
          </cell>
        </row>
        <row r="401">
          <cell r="C401" t="str">
            <v>Ростовэнерго (АО)</v>
          </cell>
        </row>
        <row r="402">
          <cell r="C402" t="str">
            <v>Ивэнерго, ОАО энергетики и электрификации</v>
          </cell>
        </row>
        <row r="403">
          <cell r="C403" t="str">
            <v>Урал</v>
          </cell>
          <cell r="E403">
            <v>2459786.6799999997</v>
          </cell>
          <cell r="F403">
            <v>2459786.6799999997</v>
          </cell>
          <cell r="G403">
            <v>2459792.6799999997</v>
          </cell>
          <cell r="H403">
            <v>7379366.0399999991</v>
          </cell>
        </row>
        <row r="404">
          <cell r="C404" t="str">
            <v>Свердловэнерго (АО)</v>
          </cell>
          <cell r="E404">
            <v>1255291.68</v>
          </cell>
          <cell r="F404">
            <v>1255291.68</v>
          </cell>
          <cell r="G404">
            <v>1255291.68</v>
          </cell>
          <cell r="H404">
            <v>3765875.04</v>
          </cell>
        </row>
        <row r="405">
          <cell r="C405" t="str">
            <v>Пермэнерго, ОАО</v>
          </cell>
          <cell r="E405">
            <v>1204495</v>
          </cell>
          <cell r="F405">
            <v>1204495</v>
          </cell>
          <cell r="G405">
            <v>1204501</v>
          </cell>
          <cell r="H405">
            <v>3613491</v>
          </cell>
        </row>
        <row r="406">
          <cell r="C406" t="str">
            <v>Кировэнерго (АО)</v>
          </cell>
        </row>
        <row r="407">
          <cell r="C407" t="str">
            <v>Пензаэнерго (АО)</v>
          </cell>
        </row>
        <row r="408">
          <cell r="C408" t="str">
            <v>Удмуртэнерго (АО)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str">
            <v>Прочие Энерго</v>
          </cell>
        </row>
        <row r="410">
          <cell r="C410" t="str">
            <v>ТГК-5</v>
          </cell>
        </row>
        <row r="411">
          <cell r="C411" t="str">
            <v>Удмуртская управляющая энергетическая компания</v>
          </cell>
        </row>
        <row r="412">
          <cell r="C412" t="str">
            <v>ТГК-6</v>
          </cell>
        </row>
        <row r="413">
          <cell r="C413" t="str">
            <v>Нижновэнерго</v>
          </cell>
        </row>
        <row r="414">
          <cell r="C414" t="str">
            <v>Владимирская энергетическая компания</v>
          </cell>
        </row>
        <row r="415">
          <cell r="C415" t="str">
            <v>Ивановская управляющая энергетическая компания</v>
          </cell>
        </row>
        <row r="416">
          <cell r="C416" t="str">
            <v>Пензенская энергетическая управляющая компания</v>
          </cell>
        </row>
        <row r="417">
          <cell r="C417" t="str">
            <v>ТГК-8</v>
          </cell>
        </row>
        <row r="418">
          <cell r="C418" t="str">
            <v>Управляющая компания Ростовэнерго</v>
          </cell>
        </row>
        <row r="419">
          <cell r="C419" t="str">
            <v>ТГК-9</v>
          </cell>
        </row>
        <row r="420">
          <cell r="C420" t="str">
            <v>АО Комиэнерго</v>
          </cell>
        </row>
        <row r="421">
          <cell r="C421" t="str">
            <v>Свердловская энергосервисная компания</v>
          </cell>
        </row>
        <row r="422">
          <cell r="C422" t="str">
            <v>Свердловская энергоуправляющая компания</v>
          </cell>
        </row>
        <row r="423">
          <cell r="C423" t="str">
            <v>Пермская энергоуправляющая компания</v>
          </cell>
        </row>
        <row r="424">
          <cell r="C424" t="str">
            <v>Энергосбыт</v>
          </cell>
        </row>
        <row r="425">
          <cell r="C425" t="str">
            <v>ТГК-5</v>
          </cell>
        </row>
        <row r="426">
          <cell r="C426" t="str">
            <v>Энергосбыт Мариэнерго</v>
          </cell>
        </row>
        <row r="427">
          <cell r="C427" t="str">
            <v>Кировэнергосбыт</v>
          </cell>
        </row>
        <row r="428">
          <cell r="C428" t="str">
            <v>Удмуртская энергосбытовая компания</v>
          </cell>
        </row>
        <row r="429">
          <cell r="C429" t="str">
            <v>ТГК-6</v>
          </cell>
        </row>
        <row r="430">
          <cell r="C430" t="str">
            <v>Ивановская энергосбытовая компания</v>
          </cell>
        </row>
        <row r="431">
          <cell r="C431" t="str">
            <v>Владимирская энергосбытовая компания</v>
          </cell>
        </row>
        <row r="432">
          <cell r="C432" t="str">
            <v>Пензенская энергосбытовая компания</v>
          </cell>
        </row>
        <row r="433">
          <cell r="C433" t="str">
            <v>Энергосбыт Нижновэнерго</v>
          </cell>
        </row>
        <row r="434">
          <cell r="C434" t="str">
            <v>Энергосбыт Мордовэнерго</v>
          </cell>
        </row>
        <row r="435">
          <cell r="C435" t="str">
            <v>ТГК-8</v>
          </cell>
        </row>
        <row r="436">
          <cell r="C436" t="str">
            <v>Энергосбыт Ростовэнерго</v>
          </cell>
        </row>
        <row r="437">
          <cell r="C437" t="str">
            <v>ТГК-9</v>
          </cell>
        </row>
        <row r="438">
          <cell r="C438" t="str">
            <v>Свердловэнергосбыт</v>
          </cell>
        </row>
        <row r="439">
          <cell r="C439" t="str">
            <v>Энергосбыт Комиэнерго (?)</v>
          </cell>
        </row>
        <row r="440">
          <cell r="C440" t="str">
            <v>Пермская энергетическая сбытовая компания</v>
          </cell>
        </row>
        <row r="441">
          <cell r="C441" t="str">
            <v>Энергоремонт</v>
          </cell>
        </row>
        <row r="442">
          <cell r="C442" t="str">
            <v>ТГК-6</v>
          </cell>
        </row>
        <row r="443">
          <cell r="C443" t="str">
            <v>Ремонтный центр Нижновэнерго</v>
          </cell>
        </row>
        <row r="444">
          <cell r="C444" t="str">
            <v>Пензенская энергоремонтная компания</v>
          </cell>
        </row>
        <row r="445">
          <cell r="C445" t="str">
            <v>ТГК-9</v>
          </cell>
        </row>
        <row r="446">
          <cell r="C446" t="str">
            <v>Ремонтный центр Свердловэнерго 1</v>
          </cell>
        </row>
        <row r="447">
          <cell r="C447" t="str">
            <v>Ремонтный центр Свердловэнерго 2</v>
          </cell>
        </row>
        <row r="448">
          <cell r="C448" t="str">
            <v>Пермэнергоремонт</v>
          </cell>
        </row>
        <row r="449">
          <cell r="C449" t="str">
            <v>Пермэнергоспецремонт</v>
          </cell>
        </row>
        <row r="450">
          <cell r="C450" t="str">
            <v>ТГК-8</v>
          </cell>
        </row>
        <row r="451">
          <cell r="C451" t="str">
            <v>Ростовэнергоспецремонт</v>
          </cell>
        </row>
        <row r="452">
          <cell r="C452" t="str">
            <v>РКС</v>
          </cell>
        </row>
        <row r="453">
          <cell r="C453" t="str">
            <v>Федеральный центр продаж</v>
          </cell>
        </row>
        <row r="454">
          <cell r="C454" t="str">
            <v>Мультиэнергетический бизнес (до 1 июля)</v>
          </cell>
          <cell r="E454">
            <v>0</v>
          </cell>
          <cell r="F454">
            <v>5000000</v>
          </cell>
          <cell r="G454">
            <v>0</v>
          </cell>
          <cell r="H454">
            <v>5000000</v>
          </cell>
        </row>
        <row r="455">
          <cell r="C455" t="str">
            <v>Энергетическое строительство</v>
          </cell>
        </row>
        <row r="456">
          <cell r="C456" t="str">
            <v>ОАО "Востоксибэлектросетьстрой"</v>
          </cell>
        </row>
        <row r="457">
          <cell r="C457" t="str">
            <v>ОАО "Запсибэлектросетьстрой"</v>
          </cell>
        </row>
        <row r="458">
          <cell r="C458" t="str">
            <v>ОАО "Сибэлектросетьстрой"</v>
          </cell>
        </row>
        <row r="459">
          <cell r="C459" t="str">
            <v>ОАО "Ноябрьскэлектросетьстрой"</v>
          </cell>
        </row>
        <row r="460">
          <cell r="C460" t="str">
            <v>ГазХолдинг</v>
          </cell>
        </row>
        <row r="461">
          <cell r="C461" t="str">
            <v>Екатеринбург</v>
          </cell>
        </row>
        <row r="462">
          <cell r="C462" t="str">
            <v>Иркутск</v>
          </cell>
        </row>
        <row r="463">
          <cell r="C463" t="str">
            <v>Чита</v>
          </cell>
        </row>
        <row r="464">
          <cell r="C464" t="str">
            <v>Новосибирск</v>
          </cell>
        </row>
        <row r="465">
          <cell r="C465" t="str">
            <v>Челябинск</v>
          </cell>
        </row>
        <row r="466">
          <cell r="C466" t="str">
            <v>Развитие</v>
          </cell>
        </row>
        <row r="467">
          <cell r="C467" t="str">
            <v>Приобретение ОС и НМА (более 10 тыс. долл.)</v>
          </cell>
          <cell r="E467">
            <v>12000</v>
          </cell>
          <cell r="F467">
            <v>12000</v>
          </cell>
          <cell r="G467">
            <v>0</v>
          </cell>
          <cell r="H467">
            <v>24000</v>
          </cell>
        </row>
        <row r="468">
          <cell r="C468" t="str">
            <v>SHARP 4 этаж (ксерокс)</v>
          </cell>
          <cell r="E468">
            <v>0</v>
          </cell>
          <cell r="F468">
            <v>12000</v>
          </cell>
          <cell r="G468">
            <v>0</v>
          </cell>
          <cell r="H468">
            <v>12000</v>
          </cell>
        </row>
        <row r="469">
          <cell r="C469" t="str">
            <v>Сервер Почтовый (DMZ)</v>
          </cell>
          <cell r="E469">
            <v>12000</v>
          </cell>
          <cell r="F469">
            <v>0</v>
          </cell>
          <cell r="G469">
            <v>0</v>
          </cell>
          <cell r="H469">
            <v>12000</v>
          </cell>
        </row>
        <row r="470">
          <cell r="C470" t="str">
            <v>Прямые Административно-инвестиционные расходы, связанные с управлением активами</v>
          </cell>
          <cell r="E470">
            <v>80393.944827586209</v>
          </cell>
          <cell r="F470">
            <v>65078.551724137928</v>
          </cell>
          <cell r="G470">
            <v>90596.758620689652</v>
          </cell>
          <cell r="H470">
            <v>236069.2551724138</v>
          </cell>
        </row>
        <row r="471">
          <cell r="C471" t="str">
            <v>Командировочные</v>
          </cell>
          <cell r="E471">
            <v>7401.3448275862065</v>
          </cell>
          <cell r="F471">
            <v>11478.551724137931</v>
          </cell>
          <cell r="G471">
            <v>11259.758620689656</v>
          </cell>
          <cell r="H471">
            <v>30139.655172413793</v>
          </cell>
        </row>
        <row r="472">
          <cell r="C472" t="str">
            <v>Билеты</v>
          </cell>
          <cell r="E472">
            <v>4449</v>
          </cell>
          <cell r="F472">
            <v>6792</v>
          </cell>
          <cell r="G472">
            <v>6863</v>
          </cell>
          <cell r="H472">
            <v>18104</v>
          </cell>
        </row>
        <row r="473">
          <cell r="C473" t="str">
            <v>Суточные</v>
          </cell>
          <cell r="E473">
            <v>472.34482758620697</v>
          </cell>
          <cell r="F473">
            <v>766.55172413793105</v>
          </cell>
          <cell r="G473">
            <v>716.75862068965523</v>
          </cell>
          <cell r="H473">
            <v>1955.6551724137935</v>
          </cell>
        </row>
        <row r="474">
          <cell r="C474" t="str">
            <v>Проживание</v>
          </cell>
          <cell r="E474">
            <v>2480</v>
          </cell>
          <cell r="F474">
            <v>3920</v>
          </cell>
          <cell r="G474">
            <v>3680</v>
          </cell>
          <cell r="H474">
            <v>10080</v>
          </cell>
        </row>
        <row r="475">
          <cell r="C475" t="str">
            <v>Представительские</v>
          </cell>
        </row>
        <row r="476">
          <cell r="C476" t="str">
            <v>Представительские</v>
          </cell>
        </row>
        <row r="477">
          <cell r="C477" t="str">
            <v>Расходы на консалтинг, аудит</v>
          </cell>
          <cell r="E477">
            <v>64392.6</v>
          </cell>
          <cell r="F477">
            <v>45000</v>
          </cell>
          <cell r="G477">
            <v>70737</v>
          </cell>
          <cell r="H477">
            <v>180129.6</v>
          </cell>
        </row>
        <row r="478">
          <cell r="C478" t="str">
            <v>Консалтинг</v>
          </cell>
          <cell r="E478">
            <v>53392.6</v>
          </cell>
          <cell r="F478">
            <v>44000</v>
          </cell>
          <cell r="G478">
            <v>57537</v>
          </cell>
          <cell r="H478">
            <v>154929.60000000001</v>
          </cell>
        </row>
        <row r="479">
          <cell r="C479" t="str">
            <v>Расходы на поддержку решений</v>
          </cell>
          <cell r="E479">
            <v>11000</v>
          </cell>
          <cell r="F479">
            <v>1000</v>
          </cell>
          <cell r="G479">
            <v>13200</v>
          </cell>
          <cell r="H479">
            <v>25200</v>
          </cell>
        </row>
        <row r="480">
          <cell r="C480" t="str">
            <v>Прочие консультационные расходы</v>
          </cell>
        </row>
        <row r="481">
          <cell r="C481" t="str">
            <v>Расходы на юридическое сопровождение</v>
          </cell>
        </row>
        <row r="482">
          <cell r="C482" t="str">
            <v>Юридические услуги</v>
          </cell>
        </row>
        <row r="483">
          <cell r="C483" t="str">
            <v>Судебные издержки</v>
          </cell>
        </row>
        <row r="484">
          <cell r="C484" t="str">
            <v>Расходы на PR и маркетинг</v>
          </cell>
          <cell r="E484">
            <v>2000</v>
          </cell>
          <cell r="F484">
            <v>2000</v>
          </cell>
          <cell r="G484">
            <v>2000</v>
          </cell>
          <cell r="H484">
            <v>6000</v>
          </cell>
        </row>
        <row r="485">
          <cell r="C485" t="str">
            <v>GR-расходы</v>
          </cell>
        </row>
        <row r="486">
          <cell r="C486" t="str">
            <v>PR-мероприятия</v>
          </cell>
          <cell r="E486">
            <v>2000</v>
          </cell>
          <cell r="F486">
            <v>2000</v>
          </cell>
          <cell r="G486">
            <v>2000</v>
          </cell>
          <cell r="H486">
            <v>6000</v>
          </cell>
        </row>
        <row r="487">
          <cell r="C487" t="str">
            <v>Международные проекты и мероприятия</v>
          </cell>
        </row>
        <row r="488">
          <cell r="C488" t="str">
            <v>Прочие PR-расходы</v>
          </cell>
        </row>
        <row r="489">
          <cell r="C489" t="str">
            <v>Транзакционные расходы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</row>
        <row r="490">
          <cell r="C490" t="str">
            <v>Брокерские и депозитарные комиссии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str">
            <v>Расходы на регистрацию</v>
          </cell>
        </row>
        <row r="492">
          <cell r="C492" t="str">
            <v>Расходы на инфраструктуру</v>
          </cell>
          <cell r="E492">
            <v>6600</v>
          </cell>
          <cell r="F492">
            <v>6600</v>
          </cell>
          <cell r="G492">
            <v>6600</v>
          </cell>
          <cell r="H492">
            <v>19800</v>
          </cell>
        </row>
        <row r="493">
          <cell r="C493" t="str">
            <v>Депозитарные расходы</v>
          </cell>
          <cell r="E493">
            <v>2000</v>
          </cell>
          <cell r="F493">
            <v>2000</v>
          </cell>
          <cell r="G493">
            <v>2000</v>
          </cell>
          <cell r="H493">
            <v>6000</v>
          </cell>
        </row>
        <row r="494">
          <cell r="C494" t="str">
            <v>Юридические услуги</v>
          </cell>
          <cell r="E494">
            <v>4600</v>
          </cell>
          <cell r="F494">
            <v>4600</v>
          </cell>
          <cell r="G494">
            <v>4600</v>
          </cell>
          <cell r="H494">
            <v>13800</v>
          </cell>
        </row>
        <row r="495">
          <cell r="C495" t="str">
            <v>Сервисные комиссии</v>
          </cell>
        </row>
        <row r="496">
          <cell r="C496" t="str">
            <v>Прочие расходы</v>
          </cell>
        </row>
        <row r="497">
          <cell r="C497" t="str">
            <v>Прочие расходы</v>
          </cell>
        </row>
        <row r="498">
          <cell r="C498" t="str">
            <v>Прочие административно-инвестиционные расходы</v>
          </cell>
          <cell r="E498">
            <v>100000</v>
          </cell>
          <cell r="F498">
            <v>100000</v>
          </cell>
          <cell r="G498">
            <v>160000</v>
          </cell>
          <cell r="H498">
            <v>360000</v>
          </cell>
        </row>
        <row r="499">
          <cell r="C499" t="str">
            <v>Консалтинг (Юникон)</v>
          </cell>
          <cell r="E499">
            <v>100000</v>
          </cell>
          <cell r="F499">
            <v>100000</v>
          </cell>
          <cell r="G499">
            <v>100000</v>
          </cell>
          <cell r="H499">
            <v>300000</v>
          </cell>
        </row>
        <row r="500">
          <cell r="C500" t="str">
            <v>Бюджетирование</v>
          </cell>
          <cell r="E500">
            <v>0</v>
          </cell>
          <cell r="F500">
            <v>0</v>
          </cell>
          <cell r="G500">
            <v>60000</v>
          </cell>
          <cell r="H500">
            <v>60000</v>
          </cell>
        </row>
        <row r="501">
          <cell r="C501" t="str">
            <v>Взнос в уставный капитал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_новая"/>
      <sheetName val="Лист1"/>
      <sheetName val="ДЗ"/>
      <sheetName val="КЗ"/>
      <sheetName val="ДинамикеДЗ"/>
      <sheetName val="ДинамикаКЗ"/>
      <sheetName val="меропр_ДЗ"/>
      <sheetName val="меропр_КЗ"/>
      <sheetName val="отч_мер_ДЗ"/>
      <sheetName val="отч_мер_КЗ"/>
      <sheetName val="График"/>
      <sheetName val="Отопление"/>
      <sheetName val="списки"/>
      <sheetName val="БДДС_нов"/>
    </sheetNames>
    <sheetDataSet>
      <sheetData sheetId="0"/>
      <sheetData sheetId="1" refreshError="1">
        <row r="38">
          <cell r="A38">
            <v>38353</v>
          </cell>
          <cell r="B38">
            <v>1</v>
          </cell>
        </row>
        <row r="39">
          <cell r="A39">
            <v>38384</v>
          </cell>
          <cell r="B39">
            <v>2</v>
          </cell>
        </row>
        <row r="40">
          <cell r="A40">
            <v>38412</v>
          </cell>
          <cell r="B40">
            <v>3</v>
          </cell>
        </row>
        <row r="41">
          <cell r="A41">
            <v>38443</v>
          </cell>
          <cell r="B41">
            <v>4</v>
          </cell>
        </row>
        <row r="42">
          <cell r="A42">
            <v>38473</v>
          </cell>
          <cell r="B42">
            <v>5</v>
          </cell>
        </row>
        <row r="43">
          <cell r="A43">
            <v>38504</v>
          </cell>
        </row>
        <row r="44">
          <cell r="A44">
            <v>38534</v>
          </cell>
        </row>
        <row r="45">
          <cell r="A45">
            <v>38565</v>
          </cell>
        </row>
        <row r="46">
          <cell r="A46">
            <v>38596</v>
          </cell>
        </row>
        <row r="47">
          <cell r="A47">
            <v>38626</v>
          </cell>
        </row>
        <row r="48">
          <cell r="A48">
            <v>38657</v>
          </cell>
        </row>
        <row r="49">
          <cell r="A49">
            <v>38687</v>
          </cell>
        </row>
        <row r="50">
          <cell r="A50">
            <v>38718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  <sheetName val="Макро"/>
      <sheetName val="Дебиторка"/>
      <sheetName val="инвестиции"/>
      <sheetName val="Оборудование_стоим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10">
          <cell r="D10">
            <v>76.95</v>
          </cell>
        </row>
        <row r="14">
          <cell r="D14">
            <v>15.52</v>
          </cell>
        </row>
        <row r="16">
          <cell r="D16">
            <v>450.56</v>
          </cell>
        </row>
        <row r="20">
          <cell r="D20">
            <v>59.09</v>
          </cell>
        </row>
        <row r="21">
          <cell r="D21">
            <v>55.78</v>
          </cell>
        </row>
        <row r="26">
          <cell r="D26">
            <v>24.248999999999999</v>
          </cell>
        </row>
        <row r="41">
          <cell r="D41">
            <v>19.87</v>
          </cell>
        </row>
        <row r="44">
          <cell r="D44">
            <v>0.77</v>
          </cell>
        </row>
        <row r="52">
          <cell r="D52">
            <v>1.6519999999999999</v>
          </cell>
        </row>
        <row r="56">
          <cell r="D56">
            <v>1818.22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Топливо-первоначальный вариант"/>
      <sheetName val="Смазочные"/>
      <sheetName val="Топливо СИБЭКО"/>
      <sheetName val="Топливо АТП без СИБЭКО"/>
      <sheetName val="Топливо новое"/>
      <sheetName val="Смазочные новые"/>
      <sheetName val="ГСМ помесячно"/>
      <sheetName val="Простой в ремонте"/>
      <sheetName val="Автошины"/>
      <sheetName val="Автошины на 1 км"/>
      <sheetName val="Вспомогательный"/>
      <sheetName val="тонны и т-км"/>
      <sheetName val="на 1.01.13а"/>
      <sheetName val="пробег а-м  2013 ГОД"/>
      <sheetName val="Лист2"/>
      <sheetName val="Вспомогательный 2"/>
      <sheetName val="Лист1"/>
      <sheetName val="Цены топлива"/>
      <sheetName val="Прицепы"/>
      <sheetName val="Разбивка"/>
      <sheetName val="Топливо"/>
      <sheetName val="Топливо ожидаемое 2014"/>
    </sheetNames>
    <sheetDataSet>
      <sheetData sheetId="0"/>
      <sheetData sheetId="1"/>
      <sheetData sheetId="2"/>
      <sheetData sheetId="3">
        <row r="8">
          <cell r="GB8">
            <v>19264</v>
          </cell>
        </row>
      </sheetData>
      <sheetData sheetId="4"/>
      <sheetData sheetId="5">
        <row r="8">
          <cell r="D8">
            <v>11.867529127950903</v>
          </cell>
        </row>
      </sheetData>
      <sheetData sheetId="6"/>
      <sheetData sheetId="7">
        <row r="8">
          <cell r="D8">
            <v>11.867529127950903</v>
          </cell>
        </row>
      </sheetData>
      <sheetData sheetId="8"/>
      <sheetData sheetId="9">
        <row r="8">
          <cell r="D8" t="str">
            <v>175R16C, 175/80R16C</v>
          </cell>
        </row>
      </sheetData>
      <sheetData sheetId="10">
        <row r="8">
          <cell r="D8" t="str">
            <v>175R16C, 175/80R16C</v>
          </cell>
        </row>
      </sheetData>
      <sheetData sheetId="11">
        <row r="3">
          <cell r="B3" t="str">
            <v>Нет</v>
          </cell>
        </row>
        <row r="4">
          <cell r="B4" t="str">
            <v>СЗАП-8352</v>
          </cell>
          <cell r="H4" t="str">
            <v>да</v>
          </cell>
          <cell r="I4" t="str">
            <v>лето</v>
          </cell>
          <cell r="J4" t="str">
            <v xml:space="preserve">город </v>
          </cell>
        </row>
        <row r="5">
          <cell r="B5" t="str">
            <v>ГКБ-8350</v>
          </cell>
          <cell r="H5" t="str">
            <v>нет</v>
          </cell>
          <cell r="I5" t="str">
            <v>зима</v>
          </cell>
          <cell r="J5" t="str">
            <v>пригород</v>
          </cell>
        </row>
        <row r="6">
          <cell r="B6" t="str">
            <v>2ПТС-4</v>
          </cell>
        </row>
        <row r="7">
          <cell r="B7" t="str">
            <v>ПС НЕФАЗ 8560-10-02</v>
          </cell>
        </row>
        <row r="8">
          <cell r="B8" t="str">
            <v>ПС НЕФАЗ 8560-02</v>
          </cell>
        </row>
        <row r="9">
          <cell r="B9" t="str">
            <v>ЧМЗАП-5208</v>
          </cell>
        </row>
        <row r="10">
          <cell r="B10" t="str">
            <v>ППЦ-16,3</v>
          </cell>
        </row>
        <row r="11">
          <cell r="B11" t="str">
            <v>КЗАП-9370</v>
          </cell>
        </row>
        <row r="12">
          <cell r="B12" t="str">
            <v>СЗАП-9327</v>
          </cell>
        </row>
        <row r="13">
          <cell r="B13" t="str">
            <v>ОДАЗ-9370</v>
          </cell>
        </row>
        <row r="14">
          <cell r="B14" t="str">
            <v>УПР-1212М</v>
          </cell>
        </row>
        <row r="15">
          <cell r="B15" t="str">
            <v>ЧМЗАП-99902</v>
          </cell>
        </row>
        <row r="16">
          <cell r="B16" t="str">
            <v>МАЗ-938662-041</v>
          </cell>
        </row>
        <row r="17">
          <cell r="B17" t="str">
            <v>МАЗ-93866-041</v>
          </cell>
        </row>
        <row r="18">
          <cell r="B18">
            <v>993930</v>
          </cell>
        </row>
        <row r="19">
          <cell r="B19" t="str">
            <v>ЧМЗАП 99064</v>
          </cell>
        </row>
        <row r="43">
          <cell r="B43" t="str">
            <v>прочие</v>
          </cell>
        </row>
        <row r="44">
          <cell r="B44" t="str">
            <v>почасовая работа при обслуживании предприятий</v>
          </cell>
        </row>
        <row r="45">
          <cell r="B45" t="str">
            <v>на стр-ве или ремонте дорог</v>
          </cell>
        </row>
        <row r="46">
          <cell r="B46" t="str">
            <v>с прицепами, полуприцепами</v>
          </cell>
        </row>
        <row r="47">
          <cell r="B47" t="str">
            <v>на стройке</v>
          </cell>
        </row>
        <row r="48">
          <cell r="B48" t="str">
            <v>частые технологические остановки для погрузки/выгрузки</v>
          </cell>
        </row>
        <row r="49">
          <cell r="B49" t="str">
            <v>при загрузке из бункеров или экскаватором</v>
          </cell>
        </row>
        <row r="50">
          <cell r="B50" t="str">
            <v>вывозка нефтепродуктов и химикатов</v>
          </cell>
        </row>
        <row r="51">
          <cell r="B51" t="str">
            <v>автобусов в м/городних перевозках</v>
          </cell>
        </row>
        <row r="52">
          <cell r="B52" t="str">
            <v>каменные карьеры</v>
          </cell>
        </row>
        <row r="53">
          <cell r="B53" t="str">
            <v>разработка угля и руды</v>
          </cell>
        </row>
      </sheetData>
      <sheetData sheetId="12">
        <row r="3">
          <cell r="B3" t="str">
            <v>Нет</v>
          </cell>
        </row>
      </sheetData>
      <sheetData sheetId="13"/>
      <sheetData sheetId="14"/>
      <sheetData sheetId="15"/>
      <sheetData sheetId="16"/>
      <sheetData sheetId="17">
        <row r="74">
          <cell r="GJ74">
            <v>68136793.780734792</v>
          </cell>
        </row>
      </sheetData>
      <sheetData sheetId="18">
        <row r="3">
          <cell r="B3" t="str">
            <v>Нет</v>
          </cell>
        </row>
      </sheetData>
      <sheetData sheetId="19">
        <row r="3">
          <cell r="B3" t="str">
            <v>Нет</v>
          </cell>
        </row>
      </sheetData>
      <sheetData sheetId="20">
        <row r="74">
          <cell r="GJ74">
            <v>68136793.780734792</v>
          </cell>
        </row>
      </sheetData>
      <sheetData sheetId="21" refreshError="1"/>
      <sheetData sheetId="22">
        <row r="8">
          <cell r="O8">
            <v>1616.2194444444444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 refreshError="1"/>
      <sheetData sheetId="1">
        <row r="3">
          <cell r="B3" t="str">
            <v>ОАО "Группа Е4"</v>
          </cell>
        </row>
        <row r="69">
          <cell r="B69" t="str">
            <v>ГК Е4</v>
          </cell>
        </row>
        <row r="70">
          <cell r="B70" t="str">
            <v>ГК КоПИТАНИЯ</v>
          </cell>
        </row>
        <row r="71">
          <cell r="B71" t="str">
            <v>ГК Новосибирскэнерго</v>
          </cell>
        </row>
        <row r="72">
          <cell r="B72" t="str">
            <v>ГК Бийскэнерго</v>
          </cell>
        </row>
        <row r="73">
          <cell r="B73" t="str">
            <v>ГК Энергокомфорт</v>
          </cell>
        </row>
        <row r="74">
          <cell r="B74" t="str">
            <v>ГК Игромакс</v>
          </cell>
        </row>
        <row r="75">
          <cell r="B75" t="str">
            <v>RU-COM</v>
          </cell>
        </row>
        <row r="96">
          <cell r="B96">
            <v>40544</v>
          </cell>
        </row>
        <row r="97">
          <cell r="B97">
            <v>40575</v>
          </cell>
        </row>
        <row r="98">
          <cell r="B98">
            <v>40603</v>
          </cell>
        </row>
        <row r="99">
          <cell r="B99">
            <v>40634</v>
          </cell>
        </row>
        <row r="100">
          <cell r="B100">
            <v>40664</v>
          </cell>
        </row>
        <row r="101">
          <cell r="B101">
            <v>40695</v>
          </cell>
        </row>
        <row r="102">
          <cell r="B102">
            <v>40725</v>
          </cell>
        </row>
        <row r="103">
          <cell r="B103">
            <v>40756</v>
          </cell>
        </row>
        <row r="104">
          <cell r="B104">
            <v>40787</v>
          </cell>
        </row>
        <row r="105">
          <cell r="B105">
            <v>40817</v>
          </cell>
        </row>
        <row r="106">
          <cell r="B106">
            <v>40848</v>
          </cell>
        </row>
        <row r="107">
          <cell r="B107">
            <v>40878</v>
          </cell>
        </row>
        <row r="108">
          <cell r="B108" t="str">
            <v>I квартал 2011 г.</v>
          </cell>
        </row>
        <row r="109">
          <cell r="B109" t="str">
            <v>II квартал 2011 г.</v>
          </cell>
        </row>
        <row r="110">
          <cell r="B110" t="str">
            <v>III квартал 2011 г.</v>
          </cell>
        </row>
        <row r="111">
          <cell r="B111" t="str">
            <v>IV квартал 2011 г.</v>
          </cell>
        </row>
        <row r="112">
          <cell r="B112" t="str">
            <v>6 месяцев 2011 г.</v>
          </cell>
        </row>
        <row r="113">
          <cell r="B113" t="str">
            <v>9 месяцев 2011 г.</v>
          </cell>
        </row>
        <row r="114">
          <cell r="B114" t="str">
            <v>2011 год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/>
      <sheetData sheetId="19"/>
      <sheetData sheetId="20" refreshError="1"/>
      <sheetData sheetId="2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о ДЗО"/>
      <sheetName val="А2"/>
      <sheetName val="Б1 "/>
      <sheetName val="УФ1 "/>
      <sheetName val="УК1"/>
      <sheetName val="УФ2 "/>
      <sheetName val="титульный лист"/>
      <sheetName val="М1"/>
      <sheetName val="М-1"/>
      <sheetName val="М-2"/>
      <sheetName val="М4"/>
      <sheetName val="УЗ-9"/>
      <sheetName val="УЗ-10"/>
      <sheetName val="УЗ-11"/>
      <sheetName val="УЗ-12"/>
      <sheetName val="УЗ-13"/>
      <sheetName val="УП-14"/>
      <sheetName val="УП-15"/>
      <sheetName val="УП-15-1"/>
      <sheetName val="УП-16"/>
      <sheetName val="УИ-17"/>
      <sheetName val="УИ-17(П)"/>
      <sheetName val="УИ-17(А)"/>
      <sheetName val="И-18"/>
      <sheetName val="И-19"/>
      <sheetName val="И-20"/>
      <sheetName val="И-21"/>
      <sheetName val="И-22"/>
      <sheetName val="УК-23"/>
      <sheetName val="УК-24"/>
      <sheetName val="УК-25"/>
      <sheetName val="УФ-26"/>
      <sheetName val="УФ-27"/>
      <sheetName val="УФ-28"/>
      <sheetName val="ПВ-31"/>
      <sheetName val="июнь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Титул"/>
      <sheetName val="Содержание"/>
      <sheetName val="Настройка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9"/>
      <sheetName val="10"/>
      <sheetName val="11"/>
      <sheetName val="11.1"/>
      <sheetName val="11.2"/>
      <sheetName val="12"/>
      <sheetName val="13"/>
      <sheetName val="ИС8.1"/>
      <sheetName val="ИС8.2"/>
    </sheetNames>
    <sheetDataSet>
      <sheetData sheetId="0" refreshError="1"/>
      <sheetData sheetId="1" refreshError="1"/>
      <sheetData sheetId="2">
        <row r="3">
          <cell r="B3" t="str">
            <v>ОАО "СИБЭКО"</v>
          </cell>
        </row>
        <row r="4">
          <cell r="B4" t="str">
            <v>ОАО "Бийскэнерго"</v>
          </cell>
        </row>
        <row r="98">
          <cell r="B98">
            <v>1</v>
          </cell>
        </row>
        <row r="99">
          <cell r="B99">
            <v>2</v>
          </cell>
        </row>
        <row r="100">
          <cell r="B100">
            <v>3</v>
          </cell>
        </row>
        <row r="101">
          <cell r="B101">
            <v>4</v>
          </cell>
        </row>
        <row r="102">
          <cell r="B102">
            <v>5</v>
          </cell>
        </row>
        <row r="103">
          <cell r="B103">
            <v>6</v>
          </cell>
        </row>
        <row r="104">
          <cell r="B104">
            <v>7</v>
          </cell>
        </row>
        <row r="105">
          <cell r="B105">
            <v>8</v>
          </cell>
        </row>
        <row r="106">
          <cell r="B106">
            <v>9</v>
          </cell>
        </row>
        <row r="107">
          <cell r="B107">
            <v>10</v>
          </cell>
        </row>
        <row r="108">
          <cell r="B108">
            <v>11</v>
          </cell>
        </row>
        <row r="109">
          <cell r="B109">
            <v>12</v>
          </cell>
        </row>
        <row r="110">
          <cell r="B110">
            <v>13</v>
          </cell>
        </row>
        <row r="111">
          <cell r="B111">
            <v>14</v>
          </cell>
        </row>
        <row r="112">
          <cell r="B112">
            <v>15</v>
          </cell>
        </row>
        <row r="113">
          <cell r="B113">
            <v>16</v>
          </cell>
        </row>
        <row r="114">
          <cell r="B114">
            <v>17</v>
          </cell>
        </row>
        <row r="115">
          <cell r="B115">
            <v>18</v>
          </cell>
        </row>
        <row r="116">
          <cell r="B116">
            <v>19</v>
          </cell>
        </row>
        <row r="117">
          <cell r="B117">
            <v>20</v>
          </cell>
        </row>
        <row r="127">
          <cell r="B127" t="str">
            <v>Налог на прибыль - номинальная ставка</v>
          </cell>
        </row>
        <row r="128">
          <cell r="B128" t="str">
            <v>Налог на прибыль - эффективная ставка</v>
          </cell>
        </row>
        <row r="129">
          <cell r="B129" t="str">
            <v>НДС - 1 вид ставки 20%</v>
          </cell>
        </row>
        <row r="130">
          <cell r="B130" t="str">
            <v>НДС - 2 вид ставки 18%</v>
          </cell>
        </row>
        <row r="131">
          <cell r="B131" t="str">
            <v>НДС - 3 вид ставки 10%</v>
          </cell>
        </row>
        <row r="132">
          <cell r="B132" t="str">
            <v>НДС - 4 вид ставки 0%</v>
          </cell>
        </row>
        <row r="133">
          <cell r="B133" t="str">
            <v>Налог на имущество - 1 вид ставки 2,2%</v>
          </cell>
        </row>
        <row r="134">
          <cell r="B134" t="str">
            <v>Налог на имущество - 2 вид ставки 0%</v>
          </cell>
        </row>
        <row r="135">
          <cell r="B135" t="str">
            <v>Налог на имущество - эффективная ставка</v>
          </cell>
        </row>
        <row r="136">
          <cell r="B136" t="str">
            <v>Транспортный налог</v>
          </cell>
        </row>
        <row r="137">
          <cell r="B137" t="str">
            <v>Налог на добычу полезных ископаемых</v>
          </cell>
        </row>
        <row r="138">
          <cell r="B138" t="str">
            <v>Земельный налог</v>
          </cell>
        </row>
        <row r="144">
          <cell r="B144" t="str">
            <v>Строительство новых объектов</v>
          </cell>
        </row>
        <row r="145">
          <cell r="B145" t="str">
            <v>Реконструкция, модернизация и ТП</v>
          </cell>
        </row>
        <row r="146">
          <cell r="B146" t="str">
            <v>Приобретение ОС</v>
          </cell>
        </row>
        <row r="147">
          <cell r="B147" t="str">
            <v>Приобретение НМА</v>
          </cell>
        </row>
        <row r="148">
          <cell r="B148" t="str">
            <v>Приобретение ОС по лизингу</v>
          </cell>
        </row>
        <row r="150">
          <cell r="B150" t="str">
            <v>Экономическая эффективность</v>
          </cell>
        </row>
        <row r="151">
          <cell r="B151" t="str">
            <v>Техническая необходимость</v>
          </cell>
        </row>
        <row r="152">
          <cell r="B152" t="str">
            <v>Прочие</v>
          </cell>
        </row>
        <row r="154">
          <cell r="B154" t="str">
            <v>Здания</v>
          </cell>
        </row>
        <row r="155">
          <cell r="B155" t="str">
            <v>Сооружения</v>
          </cell>
        </row>
        <row r="156">
          <cell r="B156" t="str">
            <v>Передаточные устройства</v>
          </cell>
        </row>
        <row r="157">
          <cell r="B157" t="str">
            <v>Земельные участки</v>
          </cell>
        </row>
        <row r="158">
          <cell r="B158" t="str">
            <v>Машины и оборудование</v>
          </cell>
        </row>
        <row r="159">
          <cell r="B159" t="str">
            <v>Транспортные средства</v>
          </cell>
        </row>
        <row r="160">
          <cell r="B160" t="str">
            <v>НМА</v>
          </cell>
        </row>
        <row r="161">
          <cell r="B161" t="str">
            <v>Прочие ОС</v>
          </cell>
        </row>
        <row r="162">
          <cell r="B162" t="str">
            <v>Незавершенное строительство</v>
          </cell>
        </row>
        <row r="165">
          <cell r="B165" t="str">
            <v>Внешний</v>
          </cell>
        </row>
        <row r="166">
          <cell r="B166" t="str">
            <v>Внутри группы</v>
          </cell>
        </row>
      </sheetData>
      <sheetData sheetId="3"/>
      <sheetData sheetId="4"/>
      <sheetData sheetId="5"/>
      <sheetData sheetId="6">
        <row r="24">
          <cell r="B24" t="str">
            <v>НДС - 1 вид ставки 20%</v>
          </cell>
        </row>
        <row r="81">
          <cell r="B81" t="str">
            <v>Индекс потребительских цен (ИПЦ)</v>
          </cell>
        </row>
        <row r="82">
          <cell r="B82" t="str">
            <v>Индекс цен производителей промышленной продукции без продукции ТЭКа (ИЦП)</v>
          </cell>
        </row>
        <row r="83">
          <cell r="B83" t="str">
            <v>Индекс-дефлятор инвестиций</v>
          </cell>
        </row>
        <row r="84">
          <cell r="B84" t="str">
            <v>Индекс роста цен на газ</v>
          </cell>
        </row>
        <row r="85">
          <cell r="B85" t="str">
            <v>Индекс роста цен на каменный уголь (Кузнецкий)</v>
          </cell>
        </row>
        <row r="86">
          <cell r="B86" t="str">
            <v>Индекс роста цен на бурый уголь (Канско-Ачинский)</v>
          </cell>
        </row>
        <row r="87">
          <cell r="B87" t="str">
            <v>Индекс роста цен на ГСМ</v>
          </cell>
        </row>
        <row r="88">
          <cell r="B88" t="str">
            <v>Индекс роста цен на мазут</v>
          </cell>
        </row>
        <row r="89">
          <cell r="B89" t="str">
            <v>Индекс тарифа на ж.д. перевозки грузов</v>
          </cell>
        </row>
        <row r="90">
          <cell r="B90" t="str">
            <v>Индекс роста среднемесячной зарплаты 1 чел. Топ-менеджмент</v>
          </cell>
        </row>
        <row r="91">
          <cell r="B91" t="str">
            <v>Индекс роста среднемесячной зарплаты 1 чел. РСиС</v>
          </cell>
        </row>
        <row r="92">
          <cell r="B92" t="str">
            <v>Индекс роста среднемесячной зарплаты 1 чел. рабочие</v>
          </cell>
        </row>
        <row r="93">
          <cell r="B93" t="str">
            <v>Индекс роста цен на сельскохозяйственную продукцию</v>
          </cell>
        </row>
        <row r="94">
          <cell r="B94" t="str">
            <v>Индекс роста цены (тарифа) на услуги ЖКХ</v>
          </cell>
        </row>
        <row r="95">
          <cell r="B95" t="str">
            <v>Индекс роста расходов RU-COM</v>
          </cell>
        </row>
        <row r="96">
          <cell r="B96" t="str">
            <v>Индекс роста цен на прочие товары, работы, услуги</v>
          </cell>
        </row>
        <row r="97">
          <cell r="B97" t="str">
            <v>Лизинг</v>
          </cell>
        </row>
        <row r="98">
          <cell r="B98" t="str">
            <v>Претензия к КРУ по договорам</v>
          </cell>
        </row>
        <row r="99">
          <cell r="B99" t="str">
            <v>ИПЦ с учетом аренды МУП "Энергия" в 2014 году</v>
          </cell>
        </row>
        <row r="100">
          <cell r="B100" t="str">
            <v>Индекс роста цен на бурый уголь (Р.Сереульский)</v>
          </cell>
        </row>
        <row r="101">
          <cell r="B101" t="str">
            <v>Индекс роста цен на бурый уголь (Красноярсккрайуголь)</v>
          </cell>
        </row>
        <row r="102">
          <cell r="B102" t="str">
            <v>Индекс транспотных услуг</v>
          </cell>
        </row>
        <row r="103">
          <cell r="B103" t="str">
            <v>Индекс ввести наименование</v>
          </cell>
        </row>
        <row r="104">
          <cell r="B104" t="str">
            <v>Снижение до "0"</v>
          </cell>
        </row>
        <row r="105">
          <cell r="B105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быча-план"/>
      <sheetName val="Добыча-план кв."/>
      <sheetName val="Добыча-факт"/>
      <sheetName val="Добыча-факт кв."/>
      <sheetName val="Добыча-факт (пр.год)"/>
      <sheetName val="Вскрыша-план"/>
      <sheetName val="Вскрыша-план кв."/>
      <sheetName val="Вскрыша-факт"/>
      <sheetName val="Вскрыша-факт кв."/>
      <sheetName val="Вскрыша-факт (пр.год)"/>
      <sheetName val="Числ.рабочих"/>
      <sheetName val="Числ.рабочих (пр.год)"/>
      <sheetName val="Ср.сп.числ-ть"/>
      <sheetName val="Ср.сп.числ-ть (пр.год)"/>
      <sheetName val="Пр-ть экс."/>
      <sheetName val="Пр-ть экс. за сентябрь"/>
      <sheetName val="Пр-ть экс. за 3 кв."/>
      <sheetName val="Пр-ть экс. (пр.год)"/>
      <sheetName val="Пр-ть экс.по маркам"/>
      <sheetName val="Пр-ть экс.по маркам за сентябрь"/>
      <sheetName val="Пр-ть экс.по маркам (пр.год)"/>
      <sheetName val="Вскрыша с кап.работ"/>
      <sheetName val="Вскрыша с кап.работ пр.год"/>
      <sheetName val="Остатки угля"/>
      <sheetName val="Запасы угля"/>
      <sheetName val="Запасы угля-пр.год"/>
      <sheetName val="Кедровский"/>
      <sheetName val="9M2005"/>
      <sheetName val="Лист3"/>
      <sheetName val="УФ-28"/>
      <sheetName val="титул БДР"/>
      <sheetName val="Списки"/>
      <sheetName val="Титул"/>
      <sheetName val="даты"/>
      <sheetName val="ВО1"/>
      <sheetName val="ИФ1.2"/>
      <sheetName val="инвестиции"/>
      <sheetName val="Добыча_факт"/>
      <sheetName val="_Серви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титул БДР"/>
      <sheetName val="списки"/>
      <sheetName val="имена"/>
      <sheetName val="Дебиторка"/>
      <sheetName val="титул БДР отчет"/>
      <sheetName val="Имя"/>
      <sheetName val="Исполнение"/>
      <sheetName val="Добыча-факт"/>
      <sheetName val="Cash-Flow"/>
      <sheetName val="даты"/>
      <sheetName val="Титул"/>
      <sheetName val="Валю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Для выпадающих"/>
      <sheetName val="год"/>
      <sheetName val="П-16"/>
      <sheetName val="П-17"/>
      <sheetName val="П-18"/>
      <sheetName val="П-19"/>
      <sheetName val="_FES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Списки"/>
      <sheetName val="Справочники"/>
      <sheetName val="ЦФО"/>
      <sheetName val="А_КБК"/>
      <sheetName val="Спр-к"/>
      <sheetName val="SMetstrait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Ком потери"/>
      <sheetName val="1"/>
      <sheetName val="T25"/>
      <sheetName val="T31"/>
      <sheetName val="форма-прил к ф№1"/>
      <sheetName val="T0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TEHSHEET"/>
      <sheetName val="Заголовок"/>
      <sheetName val="под кредитное плечо 25%"/>
      <sheetName val="XLR_NoRangeSheet"/>
      <sheetName val="VLOOKUP"/>
      <sheetName val="INPUTMASTER"/>
      <sheetName val="Sheet2"/>
      <sheetName val="Данные для расчета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Справочно"/>
      <sheetName val="t_Настройки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Топливо2009"/>
      <sheetName val="2009"/>
      <sheetName val="9. Смета затрат"/>
      <sheetName val="11 Прочие_расчет"/>
      <sheetName val="10. БДР"/>
      <sheetName val="InputTI"/>
      <sheetName val="Позиция"/>
      <sheetName val="map_nat"/>
      <sheetName val="map_RPG"/>
      <sheetName val="Profit &amp; Loss Total"/>
      <sheetName val="Контроль"/>
      <sheetName val="Отопление"/>
      <sheetName val="постоянные затраты"/>
      <sheetName val="ТЭП 1"/>
      <sheetName val="БДДС_нов"/>
      <sheetName val="График"/>
      <sheetName val="ПФВ-0.6"/>
      <sheetName val="ПТ-1.2факт"/>
      <sheetName val="Исх."/>
      <sheetName val="ДПН.Приток денежных средств"/>
      <sheetName val="ДПН.Отток денежных средств"/>
      <sheetName val="ДПН. Баланс наличности"/>
      <sheetName val="ДПН.Инвестиции и кредиты"/>
      <sheetName val="Титульный лист "/>
      <sheetName val="Титульный"/>
      <sheetName val="3.15"/>
      <sheetName val="2.Ê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/>
      <sheetData sheetId="334"/>
      <sheetData sheetId="335"/>
      <sheetData sheetId="336"/>
      <sheetData sheetId="337"/>
      <sheetData sheetId="338" refreshError="1"/>
      <sheetData sheetId="339" refreshError="1"/>
      <sheetData sheetId="3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ифры по 2004 (2)"/>
      <sheetName val="Цифры по 2004"/>
      <sheetName val="2003"/>
      <sheetName val="Фонд зп"/>
      <sheetName val="Макро"/>
      <sheetName val="Красноуральск"/>
      <sheetName val="Серов"/>
      <sheetName val="Краснотурьинск"/>
      <sheetName val="Кировоград"/>
      <sheetName val="Первоуральск"/>
      <sheetName val="Полевской"/>
      <sheetName val="Ревда"/>
      <sheetName val="Н.Тагил"/>
      <sheetName val="ГАЗЭКС"/>
      <sheetName val="Лист1"/>
      <sheetName val="ДанныеТех паспортов"/>
      <sheetName val="Оборудование_стоим"/>
      <sheetName val="Справочники"/>
      <sheetName val="имена"/>
      <sheetName val="Добыча-факт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Общ"/>
      <sheetName val="PI1"/>
      <sheetName val="PI2"/>
      <sheetName val="RU1.1"/>
      <sheetName val="RU1"/>
      <sheetName val="RU2"/>
      <sheetName val="RU3"/>
      <sheetName val="RU2.1"/>
      <sheetName val="УФ1"/>
      <sheetName val="УФ1.1"/>
      <sheetName val="УФ2"/>
      <sheetName val="М1"/>
      <sheetName val="М2"/>
      <sheetName val="И11"/>
      <sheetName val="В1"/>
      <sheetName val="И1"/>
      <sheetName val="И2"/>
      <sheetName val="И3"/>
      <sheetName val="И4"/>
      <sheetName val="И5"/>
      <sheetName val="И6"/>
      <sheetName val="И7"/>
      <sheetName val="И8"/>
      <sheetName val="И9"/>
      <sheetName val="И10"/>
      <sheetName val="И12"/>
      <sheetName val="И13"/>
    </sheetNames>
    <sheetDataSet>
      <sheetData sheetId="0" refreshError="1"/>
      <sheetData sheetId="1" refreshError="1"/>
      <sheetData sheetId="2">
        <row r="2">
          <cell r="B2">
            <v>2010</v>
          </cell>
        </row>
        <row r="39">
          <cell r="B39" t="str">
            <v>тыс.руб.</v>
          </cell>
        </row>
        <row r="40">
          <cell r="B40" t="str">
            <v>млн.руб.</v>
          </cell>
        </row>
        <row r="42">
          <cell r="B42" t="str">
            <v>свернуто</v>
          </cell>
        </row>
        <row r="43">
          <cell r="B43" t="str">
            <v>развернуто</v>
          </cell>
        </row>
        <row r="45">
          <cell r="B45" t="str">
            <v>Факт</v>
          </cell>
        </row>
        <row r="46">
          <cell r="B46" t="str">
            <v>Прогноз</v>
          </cell>
        </row>
        <row r="48">
          <cell r="B48" t="str">
            <v>ОАО "СИБЭКО"</v>
          </cell>
        </row>
        <row r="49">
          <cell r="B49" t="str">
            <v>ОАО "Бийскэнерго"</v>
          </cell>
        </row>
      </sheetData>
      <sheetData sheetId="3">
        <row r="10">
          <cell r="D10" t="str">
            <v>тыс.руб.</v>
          </cell>
        </row>
      </sheetData>
      <sheetData sheetId="4"/>
      <sheetData sheetId="5">
        <row r="18">
          <cell r="C18" t="str">
            <v>RU2.      БЮДЖЕТ ДВИЖЕНИЯ ДЕНЕЖНЫХ СРЕДСТВ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?es"/>
      <sheetName val="Pgarde"/>
      <sheetName val="Données"/>
      <sheetName val="Graphes HS"/>
      <sheetName val="Heures Sup"/>
      <sheetName val="HS REGPT"/>
      <sheetName val="HS Annuel"/>
      <sheetName val="Compar HS Cum"/>
      <sheetName val="Feuil15"/>
      <sheetName val="Feuil14"/>
      <sheetName val="Feuil13"/>
      <sheetName val="Feuil12"/>
      <sheetName val="Feuil11"/>
      <sheetName val="Feuil10"/>
      <sheetName val="Feuil9"/>
      <sheetName val="Feuil4"/>
      <sheetName val="Feuil3"/>
      <sheetName val="Feuil2"/>
      <sheetName val="Feuil1"/>
      <sheetName val="Feuil8"/>
      <sheetName val="Feuil7"/>
      <sheetName val="Feuil6"/>
      <sheetName val="Feuil5"/>
      <sheetName val="Макро"/>
      <sheetName val="СПРАВОЧНИК"/>
      <sheetName val="Кедровски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п."/>
      <sheetName val="Прил."/>
      <sheetName val="Лист1"/>
      <sheetName val="Янв."/>
      <sheetName val="Доп.план."/>
      <sheetName val="пл+д.пл"/>
      <sheetName val="Дисп"/>
      <sheetName val="Остатки"/>
      <sheetName val="ктк"/>
      <sheetName val="Кокс"/>
      <sheetName val="Талд"/>
      <sheetName val="УФ-28"/>
      <sheetName val="Лист3"/>
      <sheetName val="СПРАВОЧНИК"/>
      <sheetName val="Добыча-факт"/>
      <sheetName val="Валюты"/>
      <sheetName val="1ГрЯнв.2003"/>
      <sheetName val="Отопление"/>
      <sheetName val="Вода для ГВ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даты"/>
      <sheetName val="Таблица по нормативам вода"/>
      <sheetName val="Кедровски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ы"/>
      <sheetName val="Données"/>
      <sheetName val="списки"/>
      <sheetName val="Приложение 3"/>
      <sheetName val="Макро"/>
      <sheetName val="Справочник"/>
      <sheetName val="цена реал-ии"/>
      <sheetName val="#ССЫЛКА"/>
      <sheetName val="Д_коммерческий"/>
      <sheetName val="Balance"/>
      <sheetName val="Таблица 1"/>
      <sheetName val="ТД РАП"/>
      <sheetName val="Исходные_данные"/>
      <sheetName val="коэфф"/>
      <sheetName val="5300.07.02-6100.07.02корресп+"/>
      <sheetName val="свод"/>
      <sheetName val="2004 г.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Январь"/>
      <sheetName val="1.2.1"/>
      <sheetName val="2.2.4"/>
      <sheetName val="постоянные затраты"/>
      <sheetName val="Таблица по нормативам 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multila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ты защиты"/>
      <sheetName val="даты отправки"/>
      <sheetName val="Лист1"/>
    </sheetNames>
    <definedNames>
      <definedName name="н" refersTo="#ССЫЛКА!"/>
    </defined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-food "/>
      <sheetName val=" ИПЦцепн."/>
      <sheetName val="газ-энергия 2023"/>
      <sheetName val="пч-2011"/>
      <sheetName val="пч-2020(1-3)"/>
      <sheetName val="def04-07"/>
      <sheetName val="def08-20"/>
      <sheetName val="Мир _цены"/>
      <sheetName val="Тарэлектродо2011."/>
      <sheetName val="РасчМЭРТИЦП"/>
      <sheetName val="ИПЦ2002-2004"/>
      <sheetName val="19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Неопл_11-02"/>
      <sheetName val="Свод_неопл"/>
      <sheetName val="реестр_бюджет"/>
      <sheetName val="График"/>
      <sheetName val="поступления"/>
      <sheetName val="Реестр_ГУТА"/>
      <sheetName val="в"/>
      <sheetName val="Энергосбыт"/>
      <sheetName val="Отопление"/>
      <sheetName val="цены цех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даты"/>
      <sheetName val="Таблица по нормативам вода"/>
      <sheetName val="Кедровский"/>
      <sheetName val="Январь"/>
      <sheetName val="Справочник"/>
      <sheetName val="Списки"/>
      <sheetName val="УФ-28"/>
      <sheetName val="Макро"/>
      <sheetName val="Balance"/>
      <sheetName val="Спис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п."/>
      <sheetName val="Прил."/>
      <sheetName val="Лист1"/>
      <sheetName val="Янв."/>
      <sheetName val="Доп.план."/>
      <sheetName val="пл+д.пл"/>
      <sheetName val="Дисп"/>
      <sheetName val="Остатки"/>
      <sheetName val="ктк"/>
      <sheetName val="Кокс"/>
      <sheetName val="Талд"/>
      <sheetName val="Справочник"/>
      <sheetName val="Добыча-фак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 (2)"/>
      <sheetName val="Заголовок"/>
      <sheetName val="Содержание"/>
      <sheetName val="Справочники"/>
      <sheetName val="0"/>
      <sheetName val="0.1"/>
      <sheetName val="1"/>
      <sheetName val="2"/>
      <sheetName val="Цена газа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Кредиты 2007 (корр.28.08.06 (2)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/>
      <sheetData sheetId="2" refreshError="1"/>
      <sheetData sheetId="3"/>
      <sheetData sheetId="4">
        <row r="19">
          <cell r="V19" t="str">
            <v>убрал декретниц и одну вакантную должность, надбавку за рабочую мощность</v>
          </cell>
        </row>
        <row r="20">
          <cell r="D20">
            <v>48595</v>
          </cell>
          <cell r="E20">
            <v>55764</v>
          </cell>
          <cell r="F20">
            <v>7169</v>
          </cell>
          <cell r="G20">
            <v>49556</v>
          </cell>
          <cell r="H20">
            <v>64930</v>
          </cell>
          <cell r="I20">
            <v>49556</v>
          </cell>
          <cell r="J20">
            <v>64930</v>
          </cell>
          <cell r="K20">
            <v>76363.509999999995</v>
          </cell>
          <cell r="L20">
            <v>61071.79</v>
          </cell>
          <cell r="M20">
            <v>43285.825919808885</v>
          </cell>
        </row>
        <row r="22">
          <cell r="V22" t="str">
            <v>размер фонда рассчитан по методике ЦКБ Энергоремонт. Проиндексировал ожидаемое, т.к. не растут физические объемы</v>
          </cell>
        </row>
        <row r="25">
          <cell r="V25" t="str">
            <v>убрал услуги по озеленению</v>
          </cell>
        </row>
        <row r="26">
          <cell r="V26" t="str">
            <v>пока исключил расходы на Борлас Ай-Би-Си (консультации по внедрению системы корпоративного управления)</v>
          </cell>
        </row>
        <row r="30">
          <cell r="V30" t="str">
            <v>рассчитал объем потребления по фактическому расходу на 1кВтч. в 2005г</v>
          </cell>
        </row>
        <row r="37">
          <cell r="V37" t="str">
            <v>ДМС по договору и скорректировал на изменение численности</v>
          </cell>
        </row>
        <row r="40">
          <cell r="V40" t="str">
            <v>если не расшифруют можно проиндексировать факт 2005</v>
          </cell>
        </row>
        <row r="43">
          <cell r="V43" t="str">
            <v>принял по расчету ОГК, т.к. увеличилась сумма по топливу</v>
          </cell>
        </row>
        <row r="100">
          <cell r="D100" t="str">
            <v>12</v>
          </cell>
          <cell r="E100">
            <v>12</v>
          </cell>
          <cell r="F100">
            <v>0</v>
          </cell>
          <cell r="G100">
            <v>12</v>
          </cell>
          <cell r="H100">
            <v>12</v>
          </cell>
          <cell r="I100">
            <v>12</v>
          </cell>
          <cell r="J100">
            <v>12</v>
          </cell>
          <cell r="K100">
            <v>12</v>
          </cell>
          <cell r="L100">
            <v>12</v>
          </cell>
          <cell r="M100">
            <v>12</v>
          </cell>
        </row>
        <row r="102">
          <cell r="D102" t="e">
            <v>#NAME?</v>
          </cell>
          <cell r="E102" t="e">
            <v>#NAME?</v>
          </cell>
          <cell r="F102">
            <v>0.29946069464972425</v>
          </cell>
          <cell r="G102">
            <v>98.588056092573112</v>
          </cell>
          <cell r="H102">
            <v>98.61161697682661</v>
          </cell>
          <cell r="I102" t="e">
            <v>#NAME?</v>
          </cell>
          <cell r="J102" t="e">
            <v>#NAME?</v>
          </cell>
          <cell r="K102">
            <v>98.594443039110985</v>
          </cell>
          <cell r="L102">
            <v>98.589805730392868</v>
          </cell>
          <cell r="M102" t="e">
            <v>#NAME?</v>
          </cell>
        </row>
        <row r="103">
          <cell r="D103">
            <v>10</v>
          </cell>
          <cell r="E103">
            <v>10</v>
          </cell>
          <cell r="F103">
            <v>0</v>
          </cell>
          <cell r="G103">
            <v>10</v>
          </cell>
          <cell r="H103">
            <v>10</v>
          </cell>
          <cell r="I103">
            <v>10</v>
          </cell>
          <cell r="J103">
            <v>10</v>
          </cell>
          <cell r="K103">
            <v>10</v>
          </cell>
          <cell r="L103">
            <v>10</v>
          </cell>
          <cell r="M103">
            <v>10</v>
          </cell>
        </row>
        <row r="107">
          <cell r="D107">
            <v>264.88135</v>
          </cell>
          <cell r="I107">
            <v>272.18040999999999</v>
          </cell>
        </row>
        <row r="130">
          <cell r="D130">
            <v>24</v>
          </cell>
          <cell r="E130">
            <v>24</v>
          </cell>
          <cell r="F130">
            <v>0</v>
          </cell>
          <cell r="G130">
            <v>24</v>
          </cell>
          <cell r="H130">
            <v>20</v>
          </cell>
          <cell r="I130">
            <v>24</v>
          </cell>
          <cell r="J130">
            <v>20</v>
          </cell>
          <cell r="K130">
            <v>20</v>
          </cell>
          <cell r="L130">
            <v>20</v>
          </cell>
          <cell r="M130">
            <v>20</v>
          </cell>
        </row>
        <row r="131">
          <cell r="D131">
            <v>26.4</v>
          </cell>
          <cell r="E131">
            <v>21.2</v>
          </cell>
          <cell r="F131">
            <v>-5.2</v>
          </cell>
          <cell r="G131">
            <v>26.4</v>
          </cell>
          <cell r="H131">
            <v>24.5</v>
          </cell>
          <cell r="I131">
            <v>26.4</v>
          </cell>
          <cell r="J131">
            <v>24.5</v>
          </cell>
          <cell r="K131">
            <v>26.4</v>
          </cell>
          <cell r="L131">
            <v>26.4</v>
          </cell>
          <cell r="M131">
            <v>26.4</v>
          </cell>
        </row>
        <row r="134">
          <cell r="F134">
            <v>0</v>
          </cell>
        </row>
        <row r="135">
          <cell r="D135">
            <v>5</v>
          </cell>
          <cell r="E135">
            <v>5</v>
          </cell>
          <cell r="F135">
            <v>0</v>
          </cell>
          <cell r="G135">
            <v>5</v>
          </cell>
          <cell r="H135">
            <v>5</v>
          </cell>
          <cell r="I135">
            <v>5</v>
          </cell>
          <cell r="J135">
            <v>5</v>
          </cell>
          <cell r="K135">
            <v>5</v>
          </cell>
          <cell r="L135">
            <v>5</v>
          </cell>
          <cell r="M135">
            <v>5</v>
          </cell>
        </row>
        <row r="137">
          <cell r="A137" t="str">
            <v>Замечания:</v>
          </cell>
        </row>
        <row r="138">
          <cell r="A138" t="str">
            <v>1.</v>
          </cell>
          <cell r="B138" t="str">
            <v>Все расчетные плановые показатели в гр.4 считаются не верно, т.к. не корректные формулы в гр.5 Листа 0.1</v>
          </cell>
        </row>
        <row r="139">
          <cell r="A139" t="str">
            <v>2.</v>
          </cell>
          <cell r="B139" t="str">
            <v xml:space="preserve">По факту НВВ(выручка), это не сумма затрат, а сложный механизм расчетов. Поэтому, считаем, что по факту выручка должна заполняться вручную, а величина прибыли это расчетная величина. </v>
          </cell>
        </row>
        <row r="144">
          <cell r="B144" t="str">
            <v>рост тепла</v>
          </cell>
          <cell r="K144">
            <v>272.18032786885249</v>
          </cell>
          <cell r="L144">
            <v>298.25327965683181</v>
          </cell>
          <cell r="M144">
            <v>298.94731391554416</v>
          </cell>
        </row>
        <row r="145">
          <cell r="B145" t="str">
            <v>мин</v>
          </cell>
          <cell r="C145" t="str">
            <v>109,58</v>
          </cell>
          <cell r="L145">
            <v>109.57929325463314</v>
          </cell>
          <cell r="M145">
            <v>109.83428385742451</v>
          </cell>
        </row>
        <row r="146">
          <cell r="B146" t="str">
            <v>макс</v>
          </cell>
          <cell r="C146" t="str">
            <v>109,83</v>
          </cell>
        </row>
        <row r="152">
          <cell r="B152" t="str">
            <v>Генеральный директор</v>
          </cell>
        </row>
        <row r="153">
          <cell r="N153" t="str">
            <v>М.П.</v>
          </cell>
          <cell r="P153" t="str">
            <v>М.П.</v>
          </cell>
          <cell r="R153" t="str">
            <v>М.П.</v>
          </cell>
        </row>
        <row r="155">
          <cell r="B155" t="str">
            <v>&lt;Заместитель генерального директора по вопросам тарифообразования&gt;</v>
          </cell>
        </row>
        <row r="158">
          <cell r="B158" t="str">
            <v>Начальник ПЭО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8.4"/>
      <sheetName val="9"/>
      <sheetName val="10"/>
      <sheetName val="11"/>
      <sheetName val="12"/>
      <sheetName val="13"/>
      <sheetName val="В1"/>
      <sheetName val="ИС2"/>
      <sheetName val="ИС5"/>
      <sheetName val="ИС6"/>
      <sheetName val="ИС8.1"/>
      <sheetName val="ИС8.2"/>
      <sheetName val="ИС8.3"/>
      <sheetName val="ИС8.4"/>
      <sheetName val="ИС9.1"/>
      <sheetName val="ИС9.2"/>
      <sheetName val="ИС10"/>
      <sheetName val="ИС11"/>
      <sheetName val="ИС12"/>
      <sheetName val="ИС13"/>
      <sheetName val="ИСВ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8">
          <cell r="B28" t="str">
            <v>НДС - 1 вид ставки 20%</v>
          </cell>
        </row>
        <row r="75">
          <cell r="B75" t="str">
            <v>Изменение средней численности работников
занятых в ремонтах (хоз.способ)</v>
          </cell>
        </row>
        <row r="76">
          <cell r="B76" t="str">
            <v>Индекс ввести наименование 2</v>
          </cell>
        </row>
        <row r="77">
          <cell r="B77" t="str">
            <v>Индекс ввести наименование 3</v>
          </cell>
        </row>
        <row r="78">
          <cell r="B78" t="str">
            <v>Индекс ввести наименование 4</v>
          </cell>
        </row>
        <row r="79">
          <cell r="B79" t="str">
            <v>Индекс ввести наименование 5</v>
          </cell>
        </row>
        <row r="80">
          <cell r="B80" t="str">
            <v>Индекс ввести наименование 6</v>
          </cell>
        </row>
        <row r="81">
          <cell r="B81" t="str">
            <v>Индекс ввести наименование 7</v>
          </cell>
        </row>
        <row r="82">
          <cell r="B82" t="str">
            <v>Индекс ввести наименование 8</v>
          </cell>
        </row>
        <row r="83">
          <cell r="B83" t="str">
            <v>Индекс ввести наименование 9</v>
          </cell>
        </row>
        <row r="84">
          <cell r="B84" t="str">
            <v>Индекс ввести наименование 10</v>
          </cell>
        </row>
        <row r="85">
          <cell r="B85" t="str">
            <v>Индекс ввести наименование 11</v>
          </cell>
        </row>
        <row r="86">
          <cell r="B86" t="str">
            <v>Индекс ввести наименование 12</v>
          </cell>
        </row>
        <row r="87">
          <cell r="B87" t="str">
            <v>Индекс ввести наименование 13</v>
          </cell>
        </row>
        <row r="88">
          <cell r="B88" t="str">
            <v>Индекс ввести наименование 14</v>
          </cell>
        </row>
        <row r="89">
          <cell r="B89" t="str">
            <v>Индекс ввести наименование 15</v>
          </cell>
        </row>
        <row r="90">
          <cell r="B90" t="str">
            <v>Индекс ввести наименование 16</v>
          </cell>
        </row>
        <row r="91">
          <cell r="B91" t="str">
            <v>Индекс ввести наименование 17</v>
          </cell>
        </row>
        <row r="92">
          <cell r="B92" t="str">
            <v>Индекс ввести наименование 18</v>
          </cell>
        </row>
        <row r="93">
          <cell r="B93" t="str">
            <v>Индекс ввести наименование 19</v>
          </cell>
        </row>
        <row r="94">
          <cell r="B94" t="str">
            <v>Индекс ввести наименование 20</v>
          </cell>
        </row>
        <row r="95">
          <cell r="B95" t="str">
            <v>Индекс ввести наименование 21</v>
          </cell>
        </row>
        <row r="96">
          <cell r="B96" t="str">
            <v>Индекс ввести наименование 22</v>
          </cell>
        </row>
        <row r="97">
          <cell r="B97" t="str">
            <v>Индекс ввести наименование 23</v>
          </cell>
        </row>
        <row r="98">
          <cell r="B98" t="str">
            <v>Индекс ввести наименование 24</v>
          </cell>
        </row>
        <row r="99">
          <cell r="B99" t="str">
            <v>Индекс ввести наименование 25</v>
          </cell>
        </row>
        <row r="100">
          <cell r="B100" t="str">
            <v>Индекс ввести наименование 26</v>
          </cell>
        </row>
        <row r="101">
          <cell r="B101" t="str">
            <v>Индекс ввести наименование 27</v>
          </cell>
        </row>
        <row r="102">
          <cell r="B102" t="str">
            <v>Индекс ввести наименование 28</v>
          </cell>
        </row>
        <row r="103">
          <cell r="B103" t="str">
            <v>Снижение до "0"</v>
          </cell>
        </row>
        <row r="104">
          <cell r="B104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данные"/>
      <sheetName val="БДР (базовый)"/>
      <sheetName val="БДР (базовый) (2)"/>
      <sheetName val="КП"/>
      <sheetName val="НДС"/>
      <sheetName val="БДДС (опер.деят)"/>
      <sheetName val="БДДС (опер.деят) (2)"/>
      <sheetName val="Кредиты займы ЦБ"/>
      <sheetName val="Цен.бум 3х лиц"/>
      <sheetName val="Кап.влож"/>
      <sheetName val="Инвест.влож"/>
      <sheetName val="Фин.деят"/>
      <sheetName val="Див"/>
      <sheetName val="ПД"/>
      <sheetName val="Кап.затраты"/>
      <sheetName val="БДДС (Шаблон)"/>
      <sheetName val="РБП ДБП"/>
      <sheetName val="Упр.кор. БДР"/>
      <sheetName val="REN_4.1.1(ю_л)"/>
      <sheetName val="REN_4.1.1(для конс)"/>
      <sheetName val="REN_4.1.2(ю_л)"/>
      <sheetName val="REN_4.1.2(для конс)"/>
      <sheetName val="REN_4.1.3"/>
      <sheetName val="Параметры"/>
      <sheetName val="График"/>
    </sheetNames>
    <sheetDataSet>
      <sheetData sheetId="0">
        <row r="9">
          <cell r="C9">
            <v>39083</v>
          </cell>
        </row>
      </sheetData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5">
          <cell r="AJ5" t="str">
            <v>В</v>
          </cell>
        </row>
      </sheetData>
      <sheetData sheetId="2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Списки"/>
      <sheetName val="Титул"/>
      <sheetName val="Содержание"/>
      <sheetName val="П1"/>
      <sheetName val="П2"/>
      <sheetName val="П3"/>
      <sheetName val="П4"/>
      <sheetName val="П5"/>
      <sheetName val="П6"/>
      <sheetName val="СИБЭКО_Персонал_План_2012"/>
    </sheetNames>
    <sheetDataSet>
      <sheetData sheetId="0" refreshError="1"/>
      <sheetData sheetId="1" refreshError="1">
        <row r="3">
          <cell r="B3" t="str">
            <v>ОАО "Группа Е4"</v>
          </cell>
        </row>
        <row r="132">
          <cell r="B132" t="str">
            <v>январь</v>
          </cell>
        </row>
        <row r="133">
          <cell r="B133" t="str">
            <v>февраль</v>
          </cell>
        </row>
        <row r="134">
          <cell r="B134" t="str">
            <v>март</v>
          </cell>
        </row>
        <row r="135">
          <cell r="B135" t="str">
            <v>апрель</v>
          </cell>
        </row>
        <row r="136">
          <cell r="B136" t="str">
            <v>май</v>
          </cell>
        </row>
        <row r="137">
          <cell r="B137" t="str">
            <v>июнь</v>
          </cell>
        </row>
        <row r="138">
          <cell r="B138" t="str">
            <v>июль</v>
          </cell>
        </row>
        <row r="139">
          <cell r="B139" t="str">
            <v>август</v>
          </cell>
        </row>
        <row r="140">
          <cell r="B140" t="str">
            <v>сентябрь</v>
          </cell>
        </row>
        <row r="141">
          <cell r="B141" t="str">
            <v>октябрь</v>
          </cell>
        </row>
        <row r="142">
          <cell r="B142" t="str">
            <v>ноябрь</v>
          </cell>
        </row>
        <row r="143">
          <cell r="B143" t="str">
            <v>декабрь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Легенда"/>
      <sheetName val="Настройка"/>
      <sheetName val="Титул"/>
      <sheetName val="Содержание"/>
      <sheetName val="OR1"/>
      <sheetName val="OR2"/>
      <sheetName val="OR3"/>
      <sheetName val="OR4"/>
      <sheetName val="OR5"/>
      <sheetName val="OR6"/>
      <sheetName val="OR7"/>
      <sheetName val="OR8"/>
      <sheetName val="ПП1"/>
      <sheetName val="ПП2"/>
      <sheetName val="ПП2_ТС"/>
      <sheetName val="ПП3"/>
      <sheetName val="И12"/>
      <sheetName val="И9"/>
      <sheetName val="И10"/>
      <sheetName val="И11"/>
      <sheetName val="И13"/>
      <sheetName val="ИС8.1"/>
      <sheetName val="ИС8.2"/>
    </sheetNames>
    <sheetDataSet>
      <sheetData sheetId="0" refreshError="1"/>
      <sheetData sheetId="1">
        <row r="2">
          <cell r="B2">
            <v>2010</v>
          </cell>
        </row>
        <row r="3">
          <cell r="B3">
            <v>2011</v>
          </cell>
        </row>
        <row r="4">
          <cell r="B4">
            <v>2012</v>
          </cell>
        </row>
        <row r="5">
          <cell r="B5">
            <v>2013</v>
          </cell>
        </row>
        <row r="6">
          <cell r="B6">
            <v>2014</v>
          </cell>
        </row>
        <row r="7">
          <cell r="B7">
            <v>2015</v>
          </cell>
        </row>
        <row r="8">
          <cell r="B8">
            <v>2016</v>
          </cell>
        </row>
        <row r="9">
          <cell r="B9">
            <v>2017</v>
          </cell>
        </row>
        <row r="10">
          <cell r="B10">
            <v>2018</v>
          </cell>
        </row>
        <row r="11">
          <cell r="B11">
            <v>2019</v>
          </cell>
        </row>
        <row r="12">
          <cell r="B12">
            <v>2020</v>
          </cell>
        </row>
        <row r="13">
          <cell r="B13">
            <v>2021</v>
          </cell>
        </row>
        <row r="14">
          <cell r="B14">
            <v>2022</v>
          </cell>
        </row>
        <row r="15">
          <cell r="B15">
            <v>2023</v>
          </cell>
        </row>
        <row r="16">
          <cell r="B16">
            <v>2024</v>
          </cell>
        </row>
        <row r="17">
          <cell r="B17">
            <v>2025</v>
          </cell>
        </row>
      </sheetData>
      <sheetData sheetId="2" refreshError="1"/>
      <sheetData sheetId="3"/>
      <sheetData sheetId="4"/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I "/>
      <sheetName val="I.1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I.2"/>
      <sheetName val="1.2.1"/>
      <sheetName val="1.2.2"/>
      <sheetName val="1.2.3"/>
      <sheetName val="1.2.4"/>
      <sheetName val="Лист1"/>
      <sheetName val="1.2.5"/>
      <sheetName val="1.2.6"/>
      <sheetName val="I.3"/>
      <sheetName val="1.3.1"/>
      <sheetName val="1.3.2"/>
      <sheetName val="1.3.3 "/>
      <sheetName val="1.3.4"/>
      <sheetName val="I.4"/>
      <sheetName val="1.4.1"/>
      <sheetName val="1.4.2"/>
      <sheetName val="II "/>
      <sheetName val="II.1"/>
      <sheetName val="2.1.1 "/>
      <sheetName val="2.1.2"/>
      <sheetName val="2.1.3"/>
      <sheetName val="2.1.4"/>
      <sheetName val="2.1.5"/>
      <sheetName val="2.1.6"/>
      <sheetName val="2.1.1 (2)"/>
      <sheetName val="2.1.2 (2)"/>
      <sheetName val="2.1.4 (2)"/>
      <sheetName val="2.1.3 (2)"/>
      <sheetName val="2.1.6 (2)"/>
      <sheetName val="2.1.5(2)"/>
      <sheetName val="2.1.7"/>
      <sheetName val="2.1.8"/>
      <sheetName val="2.1.9"/>
      <sheetName val="2.1.10"/>
      <sheetName val="2.1.11"/>
      <sheetName val="II.2"/>
      <sheetName val="2.2.1"/>
      <sheetName val="2.2.2"/>
      <sheetName val="2.2.3"/>
      <sheetName val="2.2.4"/>
      <sheetName val="2.2.5"/>
      <sheetName val="2.2.7"/>
      <sheetName val="2.2.6"/>
      <sheetName val="II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3.17"/>
      <sheetName val="2.3.16"/>
      <sheetName val="2.3.18"/>
      <sheetName val="2.3.19"/>
      <sheetName val="2.3.20"/>
      <sheetName val="2.3.21"/>
      <sheetName val="2.3.22"/>
      <sheetName val="2.3.23"/>
      <sheetName val="2.3.24"/>
      <sheetName val="2.3.25"/>
      <sheetName val="II.5"/>
      <sheetName val="2.5.1"/>
      <sheetName val="2.5.2"/>
      <sheetName val="2.5.3"/>
      <sheetName val="2.5.4"/>
      <sheetName val="2.5.5"/>
      <sheetName val="III"/>
      <sheetName val="III.2"/>
      <sheetName val="3.2.1"/>
      <sheetName val="3.2.2"/>
      <sheetName val="3.2.2.а"/>
      <sheetName val="3.2.2.б"/>
      <sheetName val="3.2.2.в"/>
      <sheetName val="3.2.2.г"/>
      <sheetName val="3.2.2.д"/>
      <sheetName val="III.3"/>
      <sheetName val="3.3.1"/>
      <sheetName val="3.3.2"/>
      <sheetName val="Лист2"/>
      <sheetName val="постоянные затраты"/>
      <sheetName val="1_2_1"/>
      <sheetName val="2_2_4"/>
      <sheetName val="Январь"/>
      <sheetName val="Списки"/>
      <sheetName val="Отопл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/>
      <sheetData sheetId="105"/>
      <sheetData sheetId="106" refreshError="1"/>
      <sheetData sheetId="107" refreshError="1"/>
      <sheetData sheetId="108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od-расч"/>
      <sheetName val="ИПЦ-расч"/>
      <sheetName val="df13-16-расч"/>
      <sheetName val="печ-2-0"/>
      <sheetName val="электро -расч"/>
      <sheetName val="электр - 21.04-д03"/>
      <sheetName val="уголь-мазут"/>
      <sheetName val="Мир _цен"/>
      <sheetName val="vec"/>
      <sheetName val="df08-12"/>
      <sheetName val="ИЦПМЭР"/>
      <sheetName val="2030-ИПЦ"/>
      <sheetName val="df13-30 "/>
      <sheetName val="пч-2030"/>
      <sheetName val="df04-07"/>
      <sheetName val="ИПЦ-2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/>
      <sheetData sheetId="1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1.2.1"/>
      <sheetName val="2.2.4"/>
      <sheetName val="Материал"/>
      <sheetName val="Общ"/>
      <sheetName val="Параметры"/>
      <sheetName val="График"/>
      <sheetName val="постоянные затраты"/>
      <sheetName val="янв98"/>
      <sheetName val="1 пгд98"/>
      <sheetName val="апр 9 к апр 8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/>
      <sheetData sheetId="9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ый лист"/>
      <sheetName val="янв98"/>
      <sheetName val="фвр2м98"/>
      <sheetName val="мрт1кв98"/>
      <sheetName val="апр4м98"/>
      <sheetName val="май5мес98"/>
      <sheetName val="июнь2кв1пг98"/>
      <sheetName val="июль7мес98"/>
      <sheetName val="авг 8 мес98"/>
      <sheetName val="сент3кв9мес98"/>
      <sheetName val="окт 10 мес 98 "/>
      <sheetName val="нбр11мес98"/>
      <sheetName val="дкб IV кв 98"/>
      <sheetName val="Разд"/>
      <sheetName val="янв 99 г"/>
      <sheetName val="янв 99 к ф"/>
      <sheetName val="февр99"/>
      <sheetName val="Свод директору"/>
      <sheetName val="февр99 к Ф"/>
      <sheetName val="март1кв99"/>
      <sheetName val="мрт1кв99 к Ф"/>
      <sheetName val="курс,ЛБМ"/>
      <sheetName val="Логвинову"/>
      <sheetName val="М 1кв99 Факт"/>
      <sheetName val="Апр4 м 9"/>
      <sheetName val="Май 5 м 9"/>
      <sheetName val="июнь 2кв1пг 9"/>
      <sheetName val="Для ВАМИ"/>
      <sheetName val="курс,ЛБМ (2)"/>
      <sheetName val="Общие данные"/>
      <sheetName val="Параметры"/>
      <sheetName val="График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3)"/>
      <sheetName val="Лист1"/>
      <sheetName val="Лист2"/>
      <sheetName val="Лист3"/>
      <sheetName val="Макро"/>
      <sheetName val="июнь9"/>
      <sheetName val="Оборудование_стоим"/>
      <sheetName val="титул"/>
      <sheetName val="Лист5"/>
      <sheetName val="Материал"/>
      <sheetName val=""/>
      <sheetName val="постоянные затраты"/>
      <sheetName val="Лист13"/>
      <sheetName val="Позиция"/>
      <sheetName val="1.2.1"/>
      <sheetName val="2.2.4"/>
      <sheetName val="Отопление"/>
      <sheetName val="Art&amp;Настраиваемый&amp;Custom&amp;Custom"/>
      <sheetName val="gs\kalinkaia\Application Data\_x0000_"/>
      <sheetName val="январь"/>
      <sheetName val="Прочие услуги"/>
      <sheetName val="Ḣ_x0004_ṑ"/>
      <sheetName val="_x0000_"/>
      <sheetName val="Списки"/>
      <sheetName val="gs\kalinkaia\Application Data\"/>
      <sheetName val="gs\kalinkaia\Application Data\?"/>
      <sheetName val="?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multila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 продажа"/>
      <sheetName val="Продажа"/>
      <sheetName val="Справочник"/>
      <sheetName val="ТС от ТГ"/>
      <sheetName val="ТС"/>
      <sheetName val="Отч ТС"/>
      <sheetName val="Месяц ТГ"/>
      <sheetName val="ТГ"/>
      <sheetName val="Ист.ТГ"/>
      <sheetName val="Заявка"/>
      <sheetName val="Месяц ДДКП"/>
      <sheetName val="История ДДКП"/>
      <sheetName val="ДДКП"/>
      <sheetName val="Месяц продажа"/>
      <sheetName val="Месяц покупка"/>
      <sheetName val="новости"/>
      <sheetName val="Ист покупка"/>
      <sheetName val="Покупка"/>
      <sheetName val="Месяц св. отчет"/>
      <sheetName val="Ист Св.о."/>
      <sheetName val="св. о."/>
      <sheetName val="Гиберт"/>
      <sheetName val="13355 МВт"/>
      <sheetName val="Месяц 13355"/>
      <sheetName val="Ист 13355"/>
      <sheetName val="13355"/>
      <sheetName val="конв 13355"/>
      <sheetName val="Месяц 14355"/>
      <sheetName val="Ист 14355"/>
      <sheetName val="14355"/>
      <sheetName val="конв 14355"/>
      <sheetName val="Узл. цены"/>
      <sheetName val="Узл. цены меся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0">
          <cell r="C10" t="str">
            <v>Мвт*час</v>
          </cell>
          <cell r="D10" t="str">
            <v>Мвт*час</v>
          </cell>
          <cell r="E10" t="str">
            <v>Мвт*час</v>
          </cell>
          <cell r="F10" t="str">
            <v>Мвт*час</v>
          </cell>
          <cell r="G10" t="str">
            <v>Мвт*час</v>
          </cell>
          <cell r="K10" t="str">
            <v>Мвт*час</v>
          </cell>
          <cell r="O10" t="str">
            <v>%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7">
          <cell r="AD7" t="str">
            <v>Потери ССТ в энергорайоне РСК            МВт* час</v>
          </cell>
          <cell r="AE7" t="str">
            <v>Покупка МВт* час</v>
          </cell>
        </row>
        <row r="8">
          <cell r="C8" t="str">
            <v>ПП СО МВт*час</v>
          </cell>
          <cell r="D8" t="str">
            <v>БС и МГ МВт*час</v>
          </cell>
          <cell r="F8" t="str">
            <v>Плановый объем потерь в энергорайоне МВт* час</v>
          </cell>
          <cell r="I8" t="str">
            <v>Транзитные потери         МВт*ч</v>
          </cell>
          <cell r="J8" t="str">
            <v xml:space="preserve">ППО РУ МВт*час </v>
          </cell>
          <cell r="P8" t="str">
            <v>В т.ч. нагрузочные потери ССТ МВт* час</v>
          </cell>
          <cell r="Q8" t="str">
            <v>ОРП МВт* час</v>
          </cell>
          <cell r="R8" t="str">
            <v>В т.ч. потери ССТ МВт* час</v>
          </cell>
          <cell r="S8" t="str">
            <v>Объем МВт* час</v>
          </cell>
          <cell r="T8" t="str">
            <v>Суммарный зарегистрированный объем ДД МВт* час</v>
          </cell>
          <cell r="U8" t="str">
            <v>Суммарный скоректированный объем ДД МВт* час</v>
          </cell>
          <cell r="V8" t="str">
            <v>Суммарный приоритетный объем ДД МВт* час</v>
          </cell>
          <cell r="W8" t="str">
            <v>Включено в ССТ МВт* час</v>
          </cell>
          <cell r="X8" t="str">
            <v>Продано на ОРЭ МВт* час</v>
          </cell>
          <cell r="Y8" t="str">
            <v>Суммарный зарегистрированный объем ДД МВт* час</v>
          </cell>
          <cell r="Z8" t="str">
            <v>Суммарный скоректированный объем ДД МВт* час</v>
          </cell>
          <cell r="AA8" t="str">
            <v>Суммарный приоритетный объем ДД МВт* час</v>
          </cell>
          <cell r="AB8" t="str">
            <v>Включено в ССТ МВт* час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BARS"/>
    </sheetNames>
    <definedNames>
      <definedName name="copi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448"/>
  <sheetViews>
    <sheetView tabSelected="1" view="pageBreakPreview" zoomScaleNormal="100" zoomScaleSheetLayoutView="100" workbookViewId="0">
      <selection activeCell="B23" sqref="B23:H23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10.7109375" style="4" customWidth="1"/>
    <col min="4" max="5" width="9.140625" style="4" customWidth="1"/>
    <col min="6" max="6" width="11.7109375" style="4" customWidth="1"/>
    <col min="7" max="8" width="9.140625" style="4" customWidth="1"/>
    <col min="9" max="9" width="10.42578125" style="4" customWidth="1"/>
    <col min="10" max="10" width="9.42578125" style="4" customWidth="1"/>
    <col min="11" max="11" width="9.42578125" style="70" customWidth="1"/>
    <col min="12" max="13" width="9.42578125" style="4" customWidth="1"/>
    <col min="14" max="14" width="21.28515625" style="4" customWidth="1"/>
    <col min="15" max="16384" width="9.140625" style="4"/>
  </cols>
  <sheetData>
    <row r="1" spans="1:14" s="1" customFormat="1" ht="12" x14ac:dyDescent="0.2">
      <c r="K1" s="69"/>
      <c r="N1" s="2" t="s">
        <v>0</v>
      </c>
    </row>
    <row r="2" spans="1:14" s="1" customFormat="1" ht="24" customHeight="1" x14ac:dyDescent="0.2">
      <c r="K2" s="69"/>
      <c r="L2" s="3"/>
      <c r="M2" s="180" t="s">
        <v>1</v>
      </c>
      <c r="N2" s="180"/>
    </row>
    <row r="3" spans="1:14" ht="14.25" customHeight="1" x14ac:dyDescent="0.25"/>
    <row r="4" spans="1:14" x14ac:dyDescent="0.25">
      <c r="A4" s="181" t="s">
        <v>2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</row>
    <row r="5" spans="1:14" ht="14.25" customHeight="1" x14ac:dyDescent="0.25"/>
    <row r="6" spans="1:14" s="5" customFormat="1" ht="15" x14ac:dyDescent="0.25">
      <c r="A6" s="5" t="s">
        <v>3</v>
      </c>
      <c r="D6" s="182" t="s">
        <v>4</v>
      </c>
      <c r="E6" s="182"/>
      <c r="F6" s="182"/>
      <c r="G6" s="182"/>
      <c r="K6" s="71"/>
    </row>
    <row r="7" spans="1:14" s="6" customFormat="1" ht="11.25" x14ac:dyDescent="0.2">
      <c r="D7" s="170" t="s">
        <v>5</v>
      </c>
      <c r="E7" s="170"/>
      <c r="F7" s="170"/>
      <c r="G7" s="170"/>
      <c r="K7" s="72"/>
    </row>
    <row r="8" spans="1:14" ht="3.95" customHeight="1" x14ac:dyDescent="0.25"/>
    <row r="9" spans="1:14" s="5" customFormat="1" ht="15" x14ac:dyDescent="0.25">
      <c r="D9" s="7" t="s">
        <v>6</v>
      </c>
      <c r="E9" s="182" t="s">
        <v>7</v>
      </c>
      <c r="F9" s="182"/>
      <c r="G9" s="182"/>
      <c r="H9" s="182"/>
      <c r="K9" s="71"/>
    </row>
    <row r="10" spans="1:14" ht="3.95" customHeight="1" x14ac:dyDescent="0.25"/>
    <row r="11" spans="1:14" s="5" customFormat="1" ht="15" x14ac:dyDescent="0.25">
      <c r="G11" s="7" t="s">
        <v>8</v>
      </c>
      <c r="H11" s="8" t="s">
        <v>553</v>
      </c>
      <c r="I11" s="5" t="s">
        <v>9</v>
      </c>
      <c r="K11" s="71"/>
    </row>
    <row r="12" spans="1:14" ht="14.25" customHeight="1" x14ac:dyDescent="0.25"/>
    <row r="13" spans="1:14" s="5" customFormat="1" ht="30.75" customHeight="1" x14ac:dyDescent="0.25">
      <c r="A13" s="183" t="s">
        <v>10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</row>
    <row r="14" spans="1:14" s="6" customFormat="1" ht="11.25" x14ac:dyDescent="0.2">
      <c r="A14" s="9" t="s">
        <v>11</v>
      </c>
      <c r="K14" s="72"/>
    </row>
    <row r="15" spans="1:14" ht="14.25" customHeight="1" x14ac:dyDescent="0.25"/>
    <row r="16" spans="1:14" s="5" customFormat="1" thickBot="1" x14ac:dyDescent="0.3">
      <c r="A16" s="178" t="s">
        <v>12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</row>
    <row r="17" spans="1:22" s="1" customFormat="1" ht="30" customHeight="1" x14ac:dyDescent="0.2">
      <c r="A17" s="132" t="s">
        <v>13</v>
      </c>
      <c r="B17" s="134" t="s">
        <v>14</v>
      </c>
      <c r="C17" s="135"/>
      <c r="D17" s="135"/>
      <c r="E17" s="135"/>
      <c r="F17" s="135"/>
      <c r="G17" s="135"/>
      <c r="H17" s="136"/>
      <c r="I17" s="140" t="s">
        <v>15</v>
      </c>
      <c r="J17" s="179" t="s">
        <v>16</v>
      </c>
      <c r="K17" s="143"/>
      <c r="L17" s="144" t="s">
        <v>17</v>
      </c>
      <c r="M17" s="145"/>
      <c r="N17" s="146" t="s">
        <v>18</v>
      </c>
    </row>
    <row r="18" spans="1:22" s="1" customFormat="1" ht="33.75" x14ac:dyDescent="0.2">
      <c r="A18" s="133"/>
      <c r="B18" s="137"/>
      <c r="C18" s="138"/>
      <c r="D18" s="138"/>
      <c r="E18" s="138"/>
      <c r="F18" s="138"/>
      <c r="G18" s="138"/>
      <c r="H18" s="139"/>
      <c r="I18" s="141"/>
      <c r="J18" s="10" t="s">
        <v>19</v>
      </c>
      <c r="K18" s="73" t="s">
        <v>20</v>
      </c>
      <c r="L18" s="12" t="s">
        <v>21</v>
      </c>
      <c r="M18" s="12" t="s">
        <v>22</v>
      </c>
      <c r="N18" s="147"/>
    </row>
    <row r="19" spans="1:22" s="6" customFormat="1" ht="12" thickBot="1" x14ac:dyDescent="0.25">
      <c r="A19" s="13">
        <v>1</v>
      </c>
      <c r="B19" s="169">
        <v>2</v>
      </c>
      <c r="C19" s="170"/>
      <c r="D19" s="170"/>
      <c r="E19" s="170"/>
      <c r="F19" s="170"/>
      <c r="G19" s="170"/>
      <c r="H19" s="171"/>
      <c r="I19" s="14">
        <v>3</v>
      </c>
      <c r="J19" s="15">
        <v>4</v>
      </c>
      <c r="K19" s="74">
        <v>5</v>
      </c>
      <c r="L19" s="13">
        <v>6</v>
      </c>
      <c r="M19" s="13">
        <v>7</v>
      </c>
      <c r="N19" s="13">
        <v>8</v>
      </c>
    </row>
    <row r="20" spans="1:22" ht="16.5" thickBot="1" x14ac:dyDescent="0.3">
      <c r="A20" s="172" t="s">
        <v>23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4"/>
    </row>
    <row r="21" spans="1:22" s="1" customFormat="1" ht="12" x14ac:dyDescent="0.2">
      <c r="A21" s="16" t="s">
        <v>24</v>
      </c>
      <c r="B21" s="175" t="s">
        <v>25</v>
      </c>
      <c r="C21" s="176"/>
      <c r="D21" s="176"/>
      <c r="E21" s="176"/>
      <c r="F21" s="176"/>
      <c r="G21" s="176"/>
      <c r="H21" s="177"/>
      <c r="I21" s="17" t="s">
        <v>26</v>
      </c>
      <c r="J21" s="18">
        <f>J22+SUM(J26:J32)+J35</f>
        <v>0</v>
      </c>
      <c r="K21" s="85">
        <f>K22+SUM(K26:K32)+K35</f>
        <v>1134.5350716033329</v>
      </c>
      <c r="L21" s="19">
        <f>K21-J21</f>
        <v>1134.5350716033329</v>
      </c>
      <c r="M21" s="20" t="str">
        <f t="shared" ref="M21:M84" si="0">IF(ROUND(J21,0)=0,"- // -",IF(J21&lt;0,1+(1-K21/J21),K21/J21))</f>
        <v>- // -</v>
      </c>
      <c r="N21" s="21"/>
      <c r="O21" s="22"/>
      <c r="P21" s="36"/>
      <c r="Q21" s="22"/>
      <c r="R21" s="22"/>
      <c r="S21" s="22"/>
      <c r="T21" s="22"/>
      <c r="U21" s="22"/>
      <c r="V21" s="22"/>
    </row>
    <row r="22" spans="1:22" s="1" customFormat="1" ht="12" x14ac:dyDescent="0.2">
      <c r="A22" s="23" t="s">
        <v>27</v>
      </c>
      <c r="B22" s="102" t="s">
        <v>28</v>
      </c>
      <c r="C22" s="103"/>
      <c r="D22" s="103"/>
      <c r="E22" s="103"/>
      <c r="F22" s="103"/>
      <c r="G22" s="103"/>
      <c r="H22" s="104"/>
      <c r="I22" s="24" t="s">
        <v>26</v>
      </c>
      <c r="J22" s="25">
        <f>J23+J24+J25</f>
        <v>0</v>
      </c>
      <c r="K22" s="75">
        <f>K23+K24+K25</f>
        <v>0</v>
      </c>
      <c r="L22" s="26">
        <f t="shared" ref="L22:L85" si="1">K22-J22</f>
        <v>0</v>
      </c>
      <c r="M22" s="27" t="str">
        <f t="shared" si="0"/>
        <v>- // -</v>
      </c>
      <c r="N22" s="28"/>
      <c r="O22" s="22"/>
      <c r="P22" s="36"/>
      <c r="Q22" s="22"/>
      <c r="R22" s="22"/>
      <c r="S22" s="22"/>
      <c r="T22" s="22"/>
      <c r="U22" s="22"/>
      <c r="V22" s="22"/>
    </row>
    <row r="23" spans="1:22" s="1" customFormat="1" ht="24" customHeight="1" x14ac:dyDescent="0.2">
      <c r="A23" s="23" t="s">
        <v>29</v>
      </c>
      <c r="B23" s="93" t="s">
        <v>30</v>
      </c>
      <c r="C23" s="94"/>
      <c r="D23" s="94"/>
      <c r="E23" s="94"/>
      <c r="F23" s="94"/>
      <c r="G23" s="94"/>
      <c r="H23" s="95"/>
      <c r="I23" s="24" t="s">
        <v>26</v>
      </c>
      <c r="J23" s="25">
        <v>0</v>
      </c>
      <c r="K23" s="75">
        <v>0</v>
      </c>
      <c r="L23" s="26">
        <f t="shared" si="1"/>
        <v>0</v>
      </c>
      <c r="M23" s="27" t="str">
        <f t="shared" si="0"/>
        <v>- // -</v>
      </c>
      <c r="N23" s="28"/>
      <c r="O23" s="22"/>
      <c r="P23" s="36"/>
      <c r="Q23" s="22"/>
      <c r="R23" s="22"/>
      <c r="S23" s="22"/>
      <c r="T23" s="22"/>
      <c r="U23" s="22"/>
      <c r="V23" s="22"/>
    </row>
    <row r="24" spans="1:22" s="1" customFormat="1" ht="24" customHeight="1" x14ac:dyDescent="0.2">
      <c r="A24" s="23" t="s">
        <v>31</v>
      </c>
      <c r="B24" s="93" t="s">
        <v>32</v>
      </c>
      <c r="C24" s="94"/>
      <c r="D24" s="94"/>
      <c r="E24" s="94"/>
      <c r="F24" s="94"/>
      <c r="G24" s="94"/>
      <c r="H24" s="95"/>
      <c r="I24" s="24" t="s">
        <v>26</v>
      </c>
      <c r="J24" s="25">
        <v>0</v>
      </c>
      <c r="K24" s="75">
        <v>0</v>
      </c>
      <c r="L24" s="26">
        <f t="shared" si="1"/>
        <v>0</v>
      </c>
      <c r="M24" s="27" t="str">
        <f t="shared" si="0"/>
        <v>- // -</v>
      </c>
      <c r="N24" s="28"/>
      <c r="O24" s="22"/>
      <c r="P24" s="36"/>
      <c r="Q24" s="22"/>
      <c r="R24" s="22"/>
      <c r="S24" s="22"/>
      <c r="T24" s="22"/>
      <c r="U24" s="22"/>
      <c r="V24" s="22"/>
    </row>
    <row r="25" spans="1:22" s="1" customFormat="1" ht="24" customHeight="1" x14ac:dyDescent="0.2">
      <c r="A25" s="23" t="s">
        <v>33</v>
      </c>
      <c r="B25" s="93" t="s">
        <v>34</v>
      </c>
      <c r="C25" s="94"/>
      <c r="D25" s="94"/>
      <c r="E25" s="94"/>
      <c r="F25" s="94"/>
      <c r="G25" s="94"/>
      <c r="H25" s="95"/>
      <c r="I25" s="24" t="s">
        <v>26</v>
      </c>
      <c r="J25" s="25">
        <v>0</v>
      </c>
      <c r="K25" s="75">
        <v>0</v>
      </c>
      <c r="L25" s="26">
        <f t="shared" si="1"/>
        <v>0</v>
      </c>
      <c r="M25" s="27" t="str">
        <f t="shared" si="0"/>
        <v>- // -</v>
      </c>
      <c r="N25" s="28"/>
      <c r="O25" s="22"/>
      <c r="P25" s="36"/>
      <c r="Q25" s="22"/>
      <c r="R25" s="22"/>
      <c r="S25" s="22"/>
      <c r="T25" s="22"/>
      <c r="U25" s="22"/>
      <c r="V25" s="22"/>
    </row>
    <row r="26" spans="1:22" s="1" customFormat="1" ht="12" x14ac:dyDescent="0.2">
      <c r="A26" s="23" t="s">
        <v>35</v>
      </c>
      <c r="B26" s="102" t="s">
        <v>36</v>
      </c>
      <c r="C26" s="103"/>
      <c r="D26" s="103"/>
      <c r="E26" s="103"/>
      <c r="F26" s="103"/>
      <c r="G26" s="103"/>
      <c r="H26" s="104"/>
      <c r="I26" s="24" t="s">
        <v>26</v>
      </c>
      <c r="J26" s="25">
        <v>0</v>
      </c>
      <c r="K26" s="75">
        <v>0</v>
      </c>
      <c r="L26" s="26">
        <f t="shared" si="1"/>
        <v>0</v>
      </c>
      <c r="M26" s="27" t="str">
        <f t="shared" si="0"/>
        <v>- // -</v>
      </c>
      <c r="N26" s="28"/>
      <c r="O26" s="22"/>
      <c r="P26" s="36"/>
      <c r="Q26" s="22"/>
      <c r="R26" s="22"/>
      <c r="S26" s="22"/>
      <c r="T26" s="22"/>
      <c r="U26" s="22"/>
      <c r="V26" s="22"/>
    </row>
    <row r="27" spans="1:22" s="1" customFormat="1" ht="12" x14ac:dyDescent="0.2">
      <c r="A27" s="23" t="s">
        <v>37</v>
      </c>
      <c r="B27" s="102" t="s">
        <v>38</v>
      </c>
      <c r="C27" s="103"/>
      <c r="D27" s="103"/>
      <c r="E27" s="103"/>
      <c r="F27" s="103"/>
      <c r="G27" s="103"/>
      <c r="H27" s="104"/>
      <c r="I27" s="24" t="s">
        <v>26</v>
      </c>
      <c r="J27" s="25">
        <v>0</v>
      </c>
      <c r="K27" s="75">
        <v>1117.7829650683329</v>
      </c>
      <c r="L27" s="26">
        <f t="shared" si="1"/>
        <v>1117.7829650683329</v>
      </c>
      <c r="M27" s="27" t="str">
        <f t="shared" si="0"/>
        <v>- // -</v>
      </c>
      <c r="N27" s="28"/>
      <c r="O27" s="22"/>
      <c r="P27" s="36"/>
      <c r="Q27" s="22"/>
      <c r="R27" s="22"/>
      <c r="S27" s="22"/>
      <c r="T27" s="22"/>
      <c r="U27" s="22"/>
      <c r="V27" s="22"/>
    </row>
    <row r="28" spans="1:22" s="1" customFormat="1" ht="12" x14ac:dyDescent="0.2">
      <c r="A28" s="23" t="s">
        <v>39</v>
      </c>
      <c r="B28" s="102" t="s">
        <v>40</v>
      </c>
      <c r="C28" s="103"/>
      <c r="D28" s="103"/>
      <c r="E28" s="103"/>
      <c r="F28" s="103"/>
      <c r="G28" s="103"/>
      <c r="H28" s="104"/>
      <c r="I28" s="24" t="s">
        <v>26</v>
      </c>
      <c r="J28" s="25">
        <v>0</v>
      </c>
      <c r="K28" s="75">
        <v>0</v>
      </c>
      <c r="L28" s="26">
        <f t="shared" si="1"/>
        <v>0</v>
      </c>
      <c r="M28" s="27" t="str">
        <f t="shared" si="0"/>
        <v>- // -</v>
      </c>
      <c r="N28" s="28"/>
      <c r="O28" s="22"/>
      <c r="P28" s="36"/>
      <c r="Q28" s="22"/>
      <c r="R28" s="22"/>
      <c r="S28" s="22"/>
      <c r="T28" s="22"/>
      <c r="U28" s="22"/>
      <c r="V28" s="22"/>
    </row>
    <row r="29" spans="1:22" s="1" customFormat="1" ht="12" x14ac:dyDescent="0.2">
      <c r="A29" s="23" t="s">
        <v>41</v>
      </c>
      <c r="B29" s="102" t="s">
        <v>42</v>
      </c>
      <c r="C29" s="103"/>
      <c r="D29" s="103"/>
      <c r="E29" s="103"/>
      <c r="F29" s="103"/>
      <c r="G29" s="103"/>
      <c r="H29" s="104"/>
      <c r="I29" s="24" t="s">
        <v>26</v>
      </c>
      <c r="J29" s="25">
        <v>0</v>
      </c>
      <c r="K29" s="75">
        <v>2.8221413300000004</v>
      </c>
      <c r="L29" s="26">
        <f t="shared" si="1"/>
        <v>2.8221413300000004</v>
      </c>
      <c r="M29" s="27" t="str">
        <f t="shared" si="0"/>
        <v>- // -</v>
      </c>
      <c r="N29" s="28"/>
      <c r="O29" s="22"/>
      <c r="P29" s="36"/>
      <c r="Q29" s="22"/>
      <c r="R29" s="22"/>
      <c r="S29" s="22"/>
      <c r="T29" s="22"/>
      <c r="U29" s="22"/>
      <c r="V29" s="22"/>
    </row>
    <row r="30" spans="1:22" s="1" customFormat="1" ht="12" x14ac:dyDescent="0.2">
      <c r="A30" s="23" t="s">
        <v>43</v>
      </c>
      <c r="B30" s="102" t="s">
        <v>44</v>
      </c>
      <c r="C30" s="103"/>
      <c r="D30" s="103"/>
      <c r="E30" s="103"/>
      <c r="F30" s="103"/>
      <c r="G30" s="103"/>
      <c r="H30" s="104"/>
      <c r="I30" s="24" t="s">
        <v>26</v>
      </c>
      <c r="J30" s="25">
        <v>0</v>
      </c>
      <c r="K30" s="75">
        <v>0</v>
      </c>
      <c r="L30" s="26">
        <f t="shared" si="1"/>
        <v>0</v>
      </c>
      <c r="M30" s="27" t="str">
        <f t="shared" si="0"/>
        <v>- // -</v>
      </c>
      <c r="N30" s="28"/>
      <c r="O30" s="22"/>
      <c r="P30" s="36"/>
      <c r="Q30" s="22"/>
      <c r="R30" s="22"/>
      <c r="S30" s="22"/>
      <c r="T30" s="22"/>
      <c r="U30" s="22"/>
      <c r="V30" s="22"/>
    </row>
    <row r="31" spans="1:22" s="1" customFormat="1" ht="12" x14ac:dyDescent="0.2">
      <c r="A31" s="23" t="s">
        <v>45</v>
      </c>
      <c r="B31" s="102" t="s">
        <v>46</v>
      </c>
      <c r="C31" s="103"/>
      <c r="D31" s="103"/>
      <c r="E31" s="103"/>
      <c r="F31" s="103"/>
      <c r="G31" s="103"/>
      <c r="H31" s="104"/>
      <c r="I31" s="24" t="s">
        <v>26</v>
      </c>
      <c r="J31" s="25">
        <v>0</v>
      </c>
      <c r="K31" s="75">
        <v>0</v>
      </c>
      <c r="L31" s="26">
        <f t="shared" si="1"/>
        <v>0</v>
      </c>
      <c r="M31" s="27" t="str">
        <f t="shared" si="0"/>
        <v>- // -</v>
      </c>
      <c r="N31" s="28"/>
      <c r="O31" s="22"/>
      <c r="P31" s="36"/>
      <c r="Q31" s="22"/>
      <c r="R31" s="22"/>
      <c r="S31" s="22"/>
      <c r="T31" s="22"/>
      <c r="U31" s="22"/>
      <c r="V31" s="22"/>
    </row>
    <row r="32" spans="1:22" s="1" customFormat="1" ht="24" customHeight="1" x14ac:dyDescent="0.2">
      <c r="A32" s="23" t="s">
        <v>47</v>
      </c>
      <c r="B32" s="93" t="s">
        <v>48</v>
      </c>
      <c r="C32" s="94"/>
      <c r="D32" s="94"/>
      <c r="E32" s="94"/>
      <c r="F32" s="94"/>
      <c r="G32" s="94"/>
      <c r="H32" s="95"/>
      <c r="I32" s="24" t="s">
        <v>26</v>
      </c>
      <c r="J32" s="25">
        <v>0</v>
      </c>
      <c r="K32" s="75">
        <v>0</v>
      </c>
      <c r="L32" s="26">
        <f t="shared" si="1"/>
        <v>0</v>
      </c>
      <c r="M32" s="27" t="str">
        <f t="shared" si="0"/>
        <v>- // -</v>
      </c>
      <c r="N32" s="28"/>
      <c r="O32" s="22"/>
      <c r="P32" s="36"/>
      <c r="Q32" s="22"/>
      <c r="R32" s="22"/>
      <c r="S32" s="22"/>
      <c r="T32" s="22"/>
      <c r="U32" s="22"/>
      <c r="V32" s="22"/>
    </row>
    <row r="33" spans="1:22" s="1" customFormat="1" ht="12" x14ac:dyDescent="0.2">
      <c r="A33" s="23" t="s">
        <v>49</v>
      </c>
      <c r="B33" s="86" t="s">
        <v>50</v>
      </c>
      <c r="C33" s="87"/>
      <c r="D33" s="87"/>
      <c r="E33" s="87"/>
      <c r="F33" s="87"/>
      <c r="G33" s="87"/>
      <c r="H33" s="88"/>
      <c r="I33" s="24" t="s">
        <v>26</v>
      </c>
      <c r="J33" s="25">
        <v>0</v>
      </c>
      <c r="K33" s="75">
        <v>0</v>
      </c>
      <c r="L33" s="26">
        <f t="shared" si="1"/>
        <v>0</v>
      </c>
      <c r="M33" s="27" t="str">
        <f t="shared" si="0"/>
        <v>- // -</v>
      </c>
      <c r="N33" s="28"/>
      <c r="O33" s="22"/>
      <c r="P33" s="36"/>
      <c r="Q33" s="22"/>
      <c r="R33" s="22"/>
      <c r="S33" s="22"/>
      <c r="T33" s="22"/>
      <c r="U33" s="22"/>
      <c r="V33" s="22"/>
    </row>
    <row r="34" spans="1:22" s="1" customFormat="1" ht="12" x14ac:dyDescent="0.2">
      <c r="A34" s="23" t="s">
        <v>51</v>
      </c>
      <c r="B34" s="86" t="s">
        <v>52</v>
      </c>
      <c r="C34" s="87"/>
      <c r="D34" s="87"/>
      <c r="E34" s="87"/>
      <c r="F34" s="87"/>
      <c r="G34" s="87"/>
      <c r="H34" s="88"/>
      <c r="I34" s="24" t="s">
        <v>26</v>
      </c>
      <c r="J34" s="25">
        <v>0</v>
      </c>
      <c r="K34" s="75">
        <v>0</v>
      </c>
      <c r="L34" s="26">
        <f t="shared" si="1"/>
        <v>0</v>
      </c>
      <c r="M34" s="27" t="str">
        <f t="shared" si="0"/>
        <v>- // -</v>
      </c>
      <c r="N34" s="28"/>
      <c r="O34" s="22"/>
      <c r="P34" s="36"/>
      <c r="Q34" s="22"/>
      <c r="R34" s="22"/>
      <c r="S34" s="22"/>
      <c r="T34" s="22"/>
      <c r="U34" s="22"/>
      <c r="V34" s="22"/>
    </row>
    <row r="35" spans="1:22" s="1" customFormat="1" ht="12.75" thickBot="1" x14ac:dyDescent="0.25">
      <c r="A35" s="23" t="s">
        <v>53</v>
      </c>
      <c r="B35" s="105" t="s">
        <v>54</v>
      </c>
      <c r="C35" s="106"/>
      <c r="D35" s="106"/>
      <c r="E35" s="106"/>
      <c r="F35" s="106"/>
      <c r="G35" s="106"/>
      <c r="H35" s="107"/>
      <c r="I35" s="24" t="s">
        <v>26</v>
      </c>
      <c r="J35" s="25"/>
      <c r="K35" s="75">
        <v>13.929965204999998</v>
      </c>
      <c r="L35" s="26">
        <f t="shared" si="1"/>
        <v>13.929965204999998</v>
      </c>
      <c r="M35" s="27" t="str">
        <f t="shared" si="0"/>
        <v>- // -</v>
      </c>
      <c r="N35" s="28"/>
      <c r="O35" s="22"/>
      <c r="P35" s="36"/>
      <c r="Q35" s="22"/>
      <c r="R35" s="22"/>
      <c r="S35" s="22"/>
      <c r="T35" s="22"/>
      <c r="U35" s="22"/>
      <c r="V35" s="22"/>
    </row>
    <row r="36" spans="1:22" s="1" customFormat="1" ht="24" customHeight="1" x14ac:dyDescent="0.2">
      <c r="A36" s="23" t="s">
        <v>55</v>
      </c>
      <c r="B36" s="166" t="s">
        <v>56</v>
      </c>
      <c r="C36" s="167"/>
      <c r="D36" s="167"/>
      <c r="E36" s="167"/>
      <c r="F36" s="167"/>
      <c r="G36" s="167"/>
      <c r="H36" s="168"/>
      <c r="I36" s="24" t="s">
        <v>26</v>
      </c>
      <c r="J36" s="25">
        <v>0</v>
      </c>
      <c r="K36" s="75">
        <f>K37+K41+K42+K43+K44+K45+K46+K47+K50</f>
        <v>1581.4058301916161</v>
      </c>
      <c r="L36" s="26">
        <f t="shared" si="1"/>
        <v>1581.4058301916161</v>
      </c>
      <c r="M36" s="27" t="str">
        <f t="shared" si="0"/>
        <v>- // -</v>
      </c>
      <c r="N36" s="28"/>
      <c r="O36" s="22"/>
      <c r="P36" s="36"/>
      <c r="Q36" s="22"/>
      <c r="R36" s="22"/>
      <c r="S36" s="22"/>
      <c r="T36" s="22"/>
      <c r="U36" s="22"/>
      <c r="V36" s="22"/>
    </row>
    <row r="37" spans="1:22" s="1" customFormat="1" ht="12" x14ac:dyDescent="0.2">
      <c r="A37" s="23" t="s">
        <v>57</v>
      </c>
      <c r="B37" s="102" t="s">
        <v>28</v>
      </c>
      <c r="C37" s="103"/>
      <c r="D37" s="103"/>
      <c r="E37" s="103"/>
      <c r="F37" s="103"/>
      <c r="G37" s="103"/>
      <c r="H37" s="104"/>
      <c r="I37" s="24" t="s">
        <v>26</v>
      </c>
      <c r="J37" s="25">
        <v>0</v>
      </c>
      <c r="K37" s="75">
        <v>0</v>
      </c>
      <c r="L37" s="26">
        <f t="shared" si="1"/>
        <v>0</v>
      </c>
      <c r="M37" s="27" t="str">
        <f t="shared" si="0"/>
        <v>- // -</v>
      </c>
      <c r="N37" s="28"/>
      <c r="O37" s="22"/>
      <c r="P37" s="36"/>
      <c r="Q37" s="22"/>
      <c r="R37" s="22"/>
      <c r="S37" s="22"/>
      <c r="T37" s="22"/>
      <c r="U37" s="22"/>
      <c r="V37" s="22"/>
    </row>
    <row r="38" spans="1:22" s="1" customFormat="1" ht="24" customHeight="1" x14ac:dyDescent="0.2">
      <c r="A38" s="23" t="s">
        <v>58</v>
      </c>
      <c r="B38" s="96" t="s">
        <v>30</v>
      </c>
      <c r="C38" s="97"/>
      <c r="D38" s="97"/>
      <c r="E38" s="97"/>
      <c r="F38" s="97"/>
      <c r="G38" s="97"/>
      <c r="H38" s="98"/>
      <c r="I38" s="24" t="s">
        <v>26</v>
      </c>
      <c r="J38" s="25">
        <v>0</v>
      </c>
      <c r="K38" s="75">
        <v>0</v>
      </c>
      <c r="L38" s="26">
        <f t="shared" si="1"/>
        <v>0</v>
      </c>
      <c r="M38" s="27" t="str">
        <f t="shared" si="0"/>
        <v>- // -</v>
      </c>
      <c r="N38" s="28"/>
      <c r="O38" s="22"/>
      <c r="P38" s="36"/>
      <c r="Q38" s="22"/>
      <c r="R38" s="22"/>
      <c r="S38" s="22"/>
      <c r="T38" s="22"/>
      <c r="U38" s="22"/>
      <c r="V38" s="22"/>
    </row>
    <row r="39" spans="1:22" s="1" customFormat="1" ht="24" customHeight="1" x14ac:dyDescent="0.2">
      <c r="A39" s="23" t="s">
        <v>59</v>
      </c>
      <c r="B39" s="96" t="s">
        <v>32</v>
      </c>
      <c r="C39" s="97"/>
      <c r="D39" s="97"/>
      <c r="E39" s="97"/>
      <c r="F39" s="97"/>
      <c r="G39" s="97"/>
      <c r="H39" s="98"/>
      <c r="I39" s="24" t="s">
        <v>26</v>
      </c>
      <c r="J39" s="25">
        <v>0</v>
      </c>
      <c r="K39" s="75">
        <v>0</v>
      </c>
      <c r="L39" s="26">
        <f t="shared" si="1"/>
        <v>0</v>
      </c>
      <c r="M39" s="27" t="str">
        <f t="shared" si="0"/>
        <v>- // -</v>
      </c>
      <c r="N39" s="28"/>
      <c r="O39" s="22"/>
      <c r="P39" s="36"/>
      <c r="Q39" s="22"/>
      <c r="R39" s="22"/>
      <c r="S39" s="22"/>
      <c r="T39" s="22"/>
      <c r="U39" s="22"/>
      <c r="V39" s="22"/>
    </row>
    <row r="40" spans="1:22" s="1" customFormat="1" ht="24" customHeight="1" x14ac:dyDescent="0.2">
      <c r="A40" s="23" t="s">
        <v>60</v>
      </c>
      <c r="B40" s="96" t="s">
        <v>34</v>
      </c>
      <c r="C40" s="97"/>
      <c r="D40" s="97"/>
      <c r="E40" s="97"/>
      <c r="F40" s="97"/>
      <c r="G40" s="97"/>
      <c r="H40" s="98"/>
      <c r="I40" s="24" t="s">
        <v>26</v>
      </c>
      <c r="J40" s="25">
        <v>0</v>
      </c>
      <c r="K40" s="75">
        <v>0</v>
      </c>
      <c r="L40" s="26">
        <f t="shared" si="1"/>
        <v>0</v>
      </c>
      <c r="M40" s="27" t="str">
        <f t="shared" si="0"/>
        <v>- // -</v>
      </c>
      <c r="N40" s="28"/>
      <c r="O40" s="22"/>
      <c r="P40" s="36"/>
      <c r="Q40" s="22"/>
      <c r="R40" s="22"/>
      <c r="S40" s="22"/>
      <c r="T40" s="22"/>
      <c r="U40" s="22"/>
      <c r="V40" s="22"/>
    </row>
    <row r="41" spans="1:22" s="1" customFormat="1" ht="12" x14ac:dyDescent="0.2">
      <c r="A41" s="23" t="s">
        <v>61</v>
      </c>
      <c r="B41" s="102" t="s">
        <v>36</v>
      </c>
      <c r="C41" s="103"/>
      <c r="D41" s="103"/>
      <c r="E41" s="103"/>
      <c r="F41" s="103"/>
      <c r="G41" s="103"/>
      <c r="H41" s="104"/>
      <c r="I41" s="24" t="s">
        <v>26</v>
      </c>
      <c r="J41" s="25">
        <v>0</v>
      </c>
      <c r="K41" s="75">
        <v>0</v>
      </c>
      <c r="L41" s="26">
        <f t="shared" si="1"/>
        <v>0</v>
      </c>
      <c r="M41" s="27" t="str">
        <f t="shared" si="0"/>
        <v>- // -</v>
      </c>
      <c r="N41" s="28"/>
      <c r="O41" s="22"/>
      <c r="P41" s="36"/>
      <c r="Q41" s="22"/>
      <c r="R41" s="22"/>
      <c r="S41" s="22"/>
      <c r="T41" s="22"/>
      <c r="U41" s="22"/>
      <c r="V41" s="22"/>
    </row>
    <row r="42" spans="1:22" s="1" customFormat="1" ht="12" x14ac:dyDescent="0.2">
      <c r="A42" s="23" t="s">
        <v>62</v>
      </c>
      <c r="B42" s="102" t="s">
        <v>38</v>
      </c>
      <c r="C42" s="103"/>
      <c r="D42" s="103"/>
      <c r="E42" s="103"/>
      <c r="F42" s="103"/>
      <c r="G42" s="103"/>
      <c r="H42" s="104"/>
      <c r="I42" s="24" t="s">
        <v>26</v>
      </c>
      <c r="J42" s="25"/>
      <c r="K42" s="75">
        <v>1575.1251148609756</v>
      </c>
      <c r="L42" s="26">
        <f t="shared" si="1"/>
        <v>1575.1251148609756</v>
      </c>
      <c r="M42" s="27" t="str">
        <f t="shared" si="0"/>
        <v>- // -</v>
      </c>
      <c r="N42" s="28"/>
      <c r="O42" s="22"/>
      <c r="P42" s="36"/>
      <c r="Q42" s="22"/>
      <c r="R42" s="22"/>
      <c r="S42" s="22"/>
      <c r="T42" s="22"/>
      <c r="U42" s="22"/>
      <c r="V42" s="22"/>
    </row>
    <row r="43" spans="1:22" s="1" customFormat="1" ht="12" x14ac:dyDescent="0.2">
      <c r="A43" s="23" t="s">
        <v>63</v>
      </c>
      <c r="B43" s="102" t="s">
        <v>40</v>
      </c>
      <c r="C43" s="103"/>
      <c r="D43" s="103"/>
      <c r="E43" s="103"/>
      <c r="F43" s="103"/>
      <c r="G43" s="103"/>
      <c r="H43" s="104"/>
      <c r="I43" s="24" t="s">
        <v>26</v>
      </c>
      <c r="J43" s="25">
        <v>0</v>
      </c>
      <c r="K43" s="75">
        <v>0</v>
      </c>
      <c r="L43" s="26">
        <f t="shared" si="1"/>
        <v>0</v>
      </c>
      <c r="M43" s="27" t="str">
        <f t="shared" si="0"/>
        <v>- // -</v>
      </c>
      <c r="N43" s="28"/>
      <c r="O43" s="22"/>
      <c r="P43" s="36"/>
      <c r="Q43" s="22"/>
      <c r="R43" s="22"/>
      <c r="S43" s="22"/>
      <c r="T43" s="22"/>
      <c r="U43" s="22"/>
      <c r="V43" s="22"/>
    </row>
    <row r="44" spans="1:22" s="1" customFormat="1" ht="12" x14ac:dyDescent="0.2">
      <c r="A44" s="23" t="s">
        <v>64</v>
      </c>
      <c r="B44" s="102" t="s">
        <v>42</v>
      </c>
      <c r="C44" s="103"/>
      <c r="D44" s="103"/>
      <c r="E44" s="103"/>
      <c r="F44" s="103"/>
      <c r="G44" s="103"/>
      <c r="H44" s="104"/>
      <c r="I44" s="24" t="s">
        <v>26</v>
      </c>
      <c r="J44" s="25"/>
      <c r="K44" s="75">
        <v>0.66715373782402387</v>
      </c>
      <c r="L44" s="26">
        <f t="shared" si="1"/>
        <v>0.66715373782402387</v>
      </c>
      <c r="M44" s="27" t="str">
        <f t="shared" si="0"/>
        <v>- // -</v>
      </c>
      <c r="N44" s="28"/>
      <c r="O44" s="22"/>
      <c r="P44" s="36"/>
      <c r="Q44" s="22"/>
      <c r="R44" s="22"/>
      <c r="S44" s="22"/>
      <c r="T44" s="22"/>
      <c r="U44" s="22"/>
      <c r="V44" s="22"/>
    </row>
    <row r="45" spans="1:22" s="1" customFormat="1" ht="12" x14ac:dyDescent="0.2">
      <c r="A45" s="23" t="s">
        <v>65</v>
      </c>
      <c r="B45" s="102" t="s">
        <v>44</v>
      </c>
      <c r="C45" s="103"/>
      <c r="D45" s="103"/>
      <c r="E45" s="103"/>
      <c r="F45" s="103"/>
      <c r="G45" s="103"/>
      <c r="H45" s="104"/>
      <c r="I45" s="24" t="s">
        <v>26</v>
      </c>
      <c r="J45" s="25">
        <v>0</v>
      </c>
      <c r="K45" s="75">
        <v>0</v>
      </c>
      <c r="L45" s="26">
        <f t="shared" si="1"/>
        <v>0</v>
      </c>
      <c r="M45" s="27" t="str">
        <f t="shared" si="0"/>
        <v>- // -</v>
      </c>
      <c r="N45" s="28"/>
      <c r="O45" s="22"/>
      <c r="P45" s="36"/>
      <c r="Q45" s="22"/>
      <c r="R45" s="22"/>
      <c r="S45" s="22"/>
      <c r="T45" s="22"/>
      <c r="U45" s="22"/>
      <c r="V45" s="22"/>
    </row>
    <row r="46" spans="1:22" s="1" customFormat="1" ht="12" x14ac:dyDescent="0.2">
      <c r="A46" s="23" t="s">
        <v>66</v>
      </c>
      <c r="B46" s="102" t="s">
        <v>46</v>
      </c>
      <c r="C46" s="103"/>
      <c r="D46" s="103"/>
      <c r="E46" s="103"/>
      <c r="F46" s="103"/>
      <c r="G46" s="103"/>
      <c r="H46" s="104"/>
      <c r="I46" s="24" t="s">
        <v>26</v>
      </c>
      <c r="J46" s="25">
        <v>0</v>
      </c>
      <c r="K46" s="75">
        <v>0</v>
      </c>
      <c r="L46" s="26">
        <f t="shared" si="1"/>
        <v>0</v>
      </c>
      <c r="M46" s="27" t="str">
        <f t="shared" si="0"/>
        <v>- // -</v>
      </c>
      <c r="N46" s="28"/>
      <c r="O46" s="22"/>
      <c r="P46" s="36"/>
      <c r="Q46" s="22"/>
      <c r="R46" s="22"/>
      <c r="S46" s="22"/>
      <c r="T46" s="22"/>
      <c r="U46" s="22"/>
      <c r="V46" s="22"/>
    </row>
    <row r="47" spans="1:22" s="1" customFormat="1" ht="24" customHeight="1" x14ac:dyDescent="0.2">
      <c r="A47" s="23" t="s">
        <v>67</v>
      </c>
      <c r="B47" s="93" t="s">
        <v>48</v>
      </c>
      <c r="C47" s="94"/>
      <c r="D47" s="94"/>
      <c r="E47" s="94"/>
      <c r="F47" s="94"/>
      <c r="G47" s="94"/>
      <c r="H47" s="95"/>
      <c r="I47" s="24" t="s">
        <v>26</v>
      </c>
      <c r="J47" s="25">
        <v>0</v>
      </c>
      <c r="K47" s="75">
        <v>0</v>
      </c>
      <c r="L47" s="26">
        <f t="shared" si="1"/>
        <v>0</v>
      </c>
      <c r="M47" s="27" t="str">
        <f t="shared" si="0"/>
        <v>- // -</v>
      </c>
      <c r="N47" s="28"/>
      <c r="O47" s="22"/>
      <c r="P47" s="36"/>
      <c r="Q47" s="22"/>
      <c r="R47" s="22"/>
      <c r="S47" s="22"/>
      <c r="T47" s="22"/>
      <c r="U47" s="22"/>
      <c r="V47" s="22"/>
    </row>
    <row r="48" spans="1:22" s="1" customFormat="1" ht="12" x14ac:dyDescent="0.2">
      <c r="A48" s="23" t="s">
        <v>68</v>
      </c>
      <c r="B48" s="86" t="s">
        <v>50</v>
      </c>
      <c r="C48" s="87"/>
      <c r="D48" s="87"/>
      <c r="E48" s="87"/>
      <c r="F48" s="87"/>
      <c r="G48" s="87"/>
      <c r="H48" s="88"/>
      <c r="I48" s="24" t="s">
        <v>26</v>
      </c>
      <c r="J48" s="25">
        <v>0</v>
      </c>
      <c r="K48" s="75">
        <v>0</v>
      </c>
      <c r="L48" s="26">
        <f t="shared" si="1"/>
        <v>0</v>
      </c>
      <c r="M48" s="27" t="str">
        <f t="shared" si="0"/>
        <v>- // -</v>
      </c>
      <c r="N48" s="28"/>
      <c r="O48" s="22"/>
      <c r="P48" s="36"/>
      <c r="Q48" s="22"/>
      <c r="R48" s="22"/>
      <c r="S48" s="22"/>
      <c r="T48" s="22"/>
      <c r="U48" s="22"/>
      <c r="V48" s="22"/>
    </row>
    <row r="49" spans="1:22" s="1" customFormat="1" ht="12" x14ac:dyDescent="0.2">
      <c r="A49" s="23" t="s">
        <v>69</v>
      </c>
      <c r="B49" s="86" t="s">
        <v>52</v>
      </c>
      <c r="C49" s="87"/>
      <c r="D49" s="87"/>
      <c r="E49" s="87"/>
      <c r="F49" s="87"/>
      <c r="G49" s="87"/>
      <c r="H49" s="88"/>
      <c r="I49" s="24" t="s">
        <v>26</v>
      </c>
      <c r="J49" s="25">
        <v>0</v>
      </c>
      <c r="K49" s="75">
        <v>0</v>
      </c>
      <c r="L49" s="26">
        <f t="shared" si="1"/>
        <v>0</v>
      </c>
      <c r="M49" s="27" t="str">
        <f t="shared" si="0"/>
        <v>- // -</v>
      </c>
      <c r="N49" s="28"/>
      <c r="O49" s="22"/>
      <c r="P49" s="36"/>
      <c r="Q49" s="22"/>
      <c r="R49" s="22"/>
      <c r="S49" s="22"/>
      <c r="T49" s="22"/>
      <c r="U49" s="22"/>
      <c r="V49" s="22"/>
    </row>
    <row r="50" spans="1:22" s="1" customFormat="1" ht="12" x14ac:dyDescent="0.2">
      <c r="A50" s="23" t="s">
        <v>70</v>
      </c>
      <c r="B50" s="102" t="s">
        <v>54</v>
      </c>
      <c r="C50" s="103"/>
      <c r="D50" s="103"/>
      <c r="E50" s="103"/>
      <c r="F50" s="103"/>
      <c r="G50" s="103"/>
      <c r="H50" s="104"/>
      <c r="I50" s="24" t="s">
        <v>26</v>
      </c>
      <c r="J50" s="25"/>
      <c r="K50" s="75">
        <v>5.6135615928164206</v>
      </c>
      <c r="L50" s="26">
        <f t="shared" si="1"/>
        <v>5.6135615928164206</v>
      </c>
      <c r="M50" s="27" t="str">
        <f t="shared" si="0"/>
        <v>- // -</v>
      </c>
      <c r="N50" s="28"/>
      <c r="O50" s="22"/>
      <c r="P50" s="36"/>
      <c r="Q50" s="22"/>
      <c r="R50" s="22"/>
      <c r="S50" s="22"/>
      <c r="T50" s="22"/>
      <c r="U50" s="22"/>
      <c r="V50" s="22"/>
    </row>
    <row r="51" spans="1:22" s="1" customFormat="1" ht="12" x14ac:dyDescent="0.2">
      <c r="A51" s="23" t="s">
        <v>71</v>
      </c>
      <c r="B51" s="102" t="s">
        <v>72</v>
      </c>
      <c r="C51" s="103"/>
      <c r="D51" s="103"/>
      <c r="E51" s="103"/>
      <c r="F51" s="103"/>
      <c r="G51" s="103"/>
      <c r="H51" s="104"/>
      <c r="I51" s="24" t="s">
        <v>26</v>
      </c>
      <c r="J51" s="25">
        <v>0</v>
      </c>
      <c r="K51" s="75">
        <f>K52+K53+K58+K59</f>
        <v>416.92133767303994</v>
      </c>
      <c r="L51" s="26">
        <f t="shared" si="1"/>
        <v>416.92133767303994</v>
      </c>
      <c r="M51" s="27" t="str">
        <f t="shared" si="0"/>
        <v>- // -</v>
      </c>
      <c r="N51" s="28"/>
      <c r="O51" s="22"/>
      <c r="P51" s="36"/>
      <c r="Q51" s="22"/>
      <c r="R51" s="22"/>
      <c r="S51" s="22"/>
      <c r="T51" s="22"/>
      <c r="U51" s="22"/>
      <c r="V51" s="22"/>
    </row>
    <row r="52" spans="1:22" s="1" customFormat="1" ht="12" x14ac:dyDescent="0.2">
      <c r="A52" s="23" t="s">
        <v>58</v>
      </c>
      <c r="B52" s="86" t="s">
        <v>73</v>
      </c>
      <c r="C52" s="87"/>
      <c r="D52" s="87"/>
      <c r="E52" s="87"/>
      <c r="F52" s="87"/>
      <c r="G52" s="87"/>
      <c r="H52" s="88"/>
      <c r="I52" s="24" t="s">
        <v>26</v>
      </c>
      <c r="J52" s="25">
        <v>0</v>
      </c>
      <c r="K52" s="75">
        <v>0</v>
      </c>
      <c r="L52" s="26">
        <f t="shared" si="1"/>
        <v>0</v>
      </c>
      <c r="M52" s="27" t="str">
        <f t="shared" si="0"/>
        <v>- // -</v>
      </c>
      <c r="N52" s="28"/>
      <c r="O52" s="22"/>
      <c r="P52" s="36"/>
      <c r="Q52" s="22"/>
      <c r="R52" s="22"/>
      <c r="S52" s="22"/>
      <c r="T52" s="22"/>
      <c r="U52" s="22"/>
      <c r="V52" s="22"/>
    </row>
    <row r="53" spans="1:22" s="1" customFormat="1" ht="12" x14ac:dyDescent="0.2">
      <c r="A53" s="23" t="s">
        <v>59</v>
      </c>
      <c r="B53" s="86" t="s">
        <v>74</v>
      </c>
      <c r="C53" s="87"/>
      <c r="D53" s="87"/>
      <c r="E53" s="87"/>
      <c r="F53" s="87"/>
      <c r="G53" s="87"/>
      <c r="H53" s="88"/>
      <c r="I53" s="24" t="s">
        <v>26</v>
      </c>
      <c r="J53" s="25">
        <v>0</v>
      </c>
      <c r="K53" s="75">
        <f>K54+K57</f>
        <v>311.40048974000001</v>
      </c>
      <c r="L53" s="26">
        <f t="shared" si="1"/>
        <v>311.40048974000001</v>
      </c>
      <c r="M53" s="27" t="str">
        <f t="shared" si="0"/>
        <v>- // -</v>
      </c>
      <c r="N53" s="28"/>
      <c r="O53" s="22"/>
      <c r="P53" s="36"/>
      <c r="Q53" s="22"/>
      <c r="R53" s="22"/>
      <c r="S53" s="22"/>
      <c r="T53" s="22"/>
      <c r="U53" s="22"/>
      <c r="V53" s="22"/>
    </row>
    <row r="54" spans="1:22" s="1" customFormat="1" ht="12" x14ac:dyDescent="0.2">
      <c r="A54" s="23" t="s">
        <v>75</v>
      </c>
      <c r="B54" s="117" t="s">
        <v>76</v>
      </c>
      <c r="C54" s="118"/>
      <c r="D54" s="118"/>
      <c r="E54" s="118"/>
      <c r="F54" s="118"/>
      <c r="G54" s="118"/>
      <c r="H54" s="119"/>
      <c r="I54" s="24" t="s">
        <v>26</v>
      </c>
      <c r="J54" s="25">
        <v>0</v>
      </c>
      <c r="K54" s="75">
        <v>310.95542112999999</v>
      </c>
      <c r="L54" s="26">
        <f t="shared" si="1"/>
        <v>310.95542112999999</v>
      </c>
      <c r="M54" s="27" t="str">
        <f t="shared" si="0"/>
        <v>- // -</v>
      </c>
      <c r="N54" s="28"/>
      <c r="O54" s="22"/>
      <c r="P54" s="36"/>
      <c r="Q54" s="22"/>
      <c r="R54" s="22"/>
      <c r="S54" s="22"/>
      <c r="T54" s="22"/>
      <c r="U54" s="22"/>
      <c r="V54" s="22"/>
    </row>
    <row r="55" spans="1:22" s="1" customFormat="1" ht="12" customHeight="1" x14ac:dyDescent="0.2">
      <c r="A55" s="23" t="s">
        <v>77</v>
      </c>
      <c r="B55" s="111" t="s">
        <v>78</v>
      </c>
      <c r="C55" s="112"/>
      <c r="D55" s="112"/>
      <c r="E55" s="112"/>
      <c r="F55" s="112"/>
      <c r="G55" s="112"/>
      <c r="H55" s="113"/>
      <c r="I55" s="24" t="s">
        <v>26</v>
      </c>
      <c r="J55" s="25"/>
      <c r="K55" s="75">
        <v>309.2110844</v>
      </c>
      <c r="L55" s="26">
        <f t="shared" si="1"/>
        <v>309.2110844</v>
      </c>
      <c r="M55" s="27" t="str">
        <f t="shared" si="0"/>
        <v>- // -</v>
      </c>
      <c r="N55" s="28"/>
      <c r="O55" s="22"/>
      <c r="P55" s="36"/>
      <c r="Q55" s="22"/>
      <c r="R55" s="22"/>
      <c r="S55" s="22"/>
      <c r="T55" s="22"/>
      <c r="U55" s="22"/>
      <c r="V55" s="22"/>
    </row>
    <row r="56" spans="1:22" s="1" customFormat="1" ht="12" x14ac:dyDescent="0.2">
      <c r="A56" s="23" t="s">
        <v>79</v>
      </c>
      <c r="B56" s="111" t="s">
        <v>80</v>
      </c>
      <c r="C56" s="112"/>
      <c r="D56" s="112"/>
      <c r="E56" s="112"/>
      <c r="F56" s="112"/>
      <c r="G56" s="112"/>
      <c r="H56" s="113"/>
      <c r="I56" s="24" t="s">
        <v>26</v>
      </c>
      <c r="J56" s="25">
        <v>0</v>
      </c>
      <c r="K56" s="75">
        <v>0</v>
      </c>
      <c r="L56" s="26">
        <f t="shared" si="1"/>
        <v>0</v>
      </c>
      <c r="M56" s="27" t="str">
        <f t="shared" si="0"/>
        <v>- // -</v>
      </c>
      <c r="N56" s="28"/>
      <c r="O56" s="22"/>
      <c r="P56" s="36"/>
      <c r="Q56" s="22"/>
      <c r="R56" s="22"/>
      <c r="S56" s="22"/>
      <c r="T56" s="22"/>
      <c r="U56" s="22"/>
      <c r="V56" s="22"/>
    </row>
    <row r="57" spans="1:22" s="1" customFormat="1" ht="12" x14ac:dyDescent="0.2">
      <c r="A57" s="23" t="s">
        <v>81</v>
      </c>
      <c r="B57" s="117" t="s">
        <v>82</v>
      </c>
      <c r="C57" s="118"/>
      <c r="D57" s="118"/>
      <c r="E57" s="118"/>
      <c r="F57" s="118"/>
      <c r="G57" s="118"/>
      <c r="H57" s="119"/>
      <c r="I57" s="24" t="s">
        <v>26</v>
      </c>
      <c r="J57" s="25"/>
      <c r="K57" s="76">
        <v>0.44506860999999998</v>
      </c>
      <c r="L57" s="26">
        <f t="shared" si="1"/>
        <v>0.44506860999999998</v>
      </c>
      <c r="M57" s="27" t="str">
        <f t="shared" si="0"/>
        <v>- // -</v>
      </c>
      <c r="N57" s="28"/>
      <c r="O57" s="22"/>
      <c r="P57" s="36"/>
      <c r="Q57" s="22"/>
      <c r="R57" s="22"/>
      <c r="S57" s="22"/>
      <c r="T57" s="22"/>
      <c r="U57" s="22"/>
      <c r="V57" s="22"/>
    </row>
    <row r="58" spans="1:22" s="1" customFormat="1" ht="12" x14ac:dyDescent="0.2">
      <c r="A58" s="23" t="s">
        <v>60</v>
      </c>
      <c r="B58" s="86" t="s">
        <v>83</v>
      </c>
      <c r="C58" s="87"/>
      <c r="D58" s="87"/>
      <c r="E58" s="87"/>
      <c r="F58" s="87"/>
      <c r="G58" s="87"/>
      <c r="H58" s="88"/>
      <c r="I58" s="24" t="s">
        <v>26</v>
      </c>
      <c r="J58" s="25"/>
      <c r="K58" s="75">
        <v>105.52084793303995</v>
      </c>
      <c r="L58" s="26">
        <f t="shared" si="1"/>
        <v>105.52084793303995</v>
      </c>
      <c r="M58" s="27" t="str">
        <f t="shared" si="0"/>
        <v>- // -</v>
      </c>
      <c r="N58" s="28"/>
      <c r="O58" s="22"/>
      <c r="P58" s="36"/>
      <c r="Q58" s="22"/>
      <c r="R58" s="22"/>
      <c r="S58" s="22"/>
      <c r="T58" s="22"/>
      <c r="U58" s="22"/>
      <c r="V58" s="22"/>
    </row>
    <row r="59" spans="1:22" s="1" customFormat="1" ht="12" x14ac:dyDescent="0.2">
      <c r="A59" s="23" t="s">
        <v>84</v>
      </c>
      <c r="B59" s="86" t="s">
        <v>85</v>
      </c>
      <c r="C59" s="87"/>
      <c r="D59" s="87"/>
      <c r="E59" s="87"/>
      <c r="F59" s="87"/>
      <c r="G59" s="87"/>
      <c r="H59" s="88"/>
      <c r="I59" s="24" t="s">
        <v>26</v>
      </c>
      <c r="J59" s="25"/>
      <c r="K59" s="75"/>
      <c r="L59" s="26">
        <f t="shared" si="1"/>
        <v>0</v>
      </c>
      <c r="M59" s="27" t="str">
        <f t="shared" si="0"/>
        <v>- // -</v>
      </c>
      <c r="N59" s="28"/>
      <c r="O59" s="22"/>
      <c r="P59" s="36"/>
      <c r="Q59" s="22"/>
      <c r="R59" s="22"/>
      <c r="S59" s="22"/>
      <c r="T59" s="22"/>
      <c r="U59" s="22"/>
      <c r="V59" s="22"/>
    </row>
    <row r="60" spans="1:22" s="1" customFormat="1" ht="12" x14ac:dyDescent="0.2">
      <c r="A60" s="23" t="s">
        <v>86</v>
      </c>
      <c r="B60" s="102" t="s">
        <v>87</v>
      </c>
      <c r="C60" s="103"/>
      <c r="D60" s="103"/>
      <c r="E60" s="103"/>
      <c r="F60" s="103"/>
      <c r="G60" s="103"/>
      <c r="H60" s="104"/>
      <c r="I60" s="24" t="s">
        <v>26</v>
      </c>
      <c r="J60" s="25">
        <v>0</v>
      </c>
      <c r="K60" s="75">
        <f>SUM(K61:K65)</f>
        <v>73.558295930000014</v>
      </c>
      <c r="L60" s="26">
        <f t="shared" si="1"/>
        <v>73.558295930000014</v>
      </c>
      <c r="M60" s="27" t="str">
        <f t="shared" si="0"/>
        <v>- // -</v>
      </c>
      <c r="N60" s="28"/>
      <c r="O60" s="22"/>
      <c r="P60" s="36"/>
      <c r="Q60" s="22"/>
      <c r="R60" s="22"/>
      <c r="S60" s="22"/>
      <c r="T60" s="22"/>
      <c r="U60" s="22"/>
      <c r="V60" s="22"/>
    </row>
    <row r="61" spans="1:22" s="1" customFormat="1" ht="24" customHeight="1" x14ac:dyDescent="0.2">
      <c r="A61" s="23" t="s">
        <v>88</v>
      </c>
      <c r="B61" s="96" t="s">
        <v>89</v>
      </c>
      <c r="C61" s="97"/>
      <c r="D61" s="97"/>
      <c r="E61" s="97"/>
      <c r="F61" s="97"/>
      <c r="G61" s="97"/>
      <c r="H61" s="98"/>
      <c r="I61" s="24" t="s">
        <v>26</v>
      </c>
      <c r="J61" s="25">
        <v>0</v>
      </c>
      <c r="K61" s="75">
        <v>0</v>
      </c>
      <c r="L61" s="26">
        <f t="shared" si="1"/>
        <v>0</v>
      </c>
      <c r="M61" s="27" t="str">
        <f t="shared" si="0"/>
        <v>- // -</v>
      </c>
      <c r="N61" s="28"/>
      <c r="O61" s="22"/>
      <c r="P61" s="36"/>
      <c r="Q61" s="22"/>
      <c r="R61" s="22"/>
      <c r="S61" s="22"/>
      <c r="T61" s="22"/>
      <c r="U61" s="22"/>
      <c r="V61" s="22"/>
    </row>
    <row r="62" spans="1:22" s="1" customFormat="1" ht="24" customHeight="1" x14ac:dyDescent="0.2">
      <c r="A62" s="23" t="s">
        <v>90</v>
      </c>
      <c r="B62" s="96" t="s">
        <v>91</v>
      </c>
      <c r="C62" s="97"/>
      <c r="D62" s="97"/>
      <c r="E62" s="97"/>
      <c r="F62" s="97"/>
      <c r="G62" s="97"/>
      <c r="H62" s="98"/>
      <c r="I62" s="24" t="s">
        <v>26</v>
      </c>
      <c r="J62" s="25">
        <v>0</v>
      </c>
      <c r="K62" s="75">
        <v>0</v>
      </c>
      <c r="L62" s="26">
        <f t="shared" si="1"/>
        <v>0</v>
      </c>
      <c r="M62" s="27" t="str">
        <f t="shared" si="0"/>
        <v>- // -</v>
      </c>
      <c r="N62" s="28"/>
      <c r="O62" s="22"/>
      <c r="P62" s="36"/>
      <c r="Q62" s="22"/>
      <c r="R62" s="22"/>
      <c r="S62" s="22"/>
      <c r="T62" s="22"/>
      <c r="U62" s="22"/>
      <c r="V62" s="22"/>
    </row>
    <row r="63" spans="1:22" s="1" customFormat="1" ht="12" x14ac:dyDescent="0.2">
      <c r="A63" s="23" t="s">
        <v>92</v>
      </c>
      <c r="B63" s="86" t="s">
        <v>93</v>
      </c>
      <c r="C63" s="87"/>
      <c r="D63" s="87"/>
      <c r="E63" s="87"/>
      <c r="F63" s="87"/>
      <c r="G63" s="87"/>
      <c r="H63" s="88"/>
      <c r="I63" s="24" t="s">
        <v>26</v>
      </c>
      <c r="J63" s="25">
        <v>0</v>
      </c>
      <c r="K63" s="75">
        <v>0</v>
      </c>
      <c r="L63" s="26">
        <f t="shared" si="1"/>
        <v>0</v>
      </c>
      <c r="M63" s="27" t="str">
        <f t="shared" si="0"/>
        <v>- // -</v>
      </c>
      <c r="N63" s="28"/>
      <c r="O63" s="22"/>
      <c r="P63" s="36"/>
      <c r="Q63" s="22"/>
      <c r="R63" s="22"/>
      <c r="S63" s="22"/>
      <c r="T63" s="22"/>
      <c r="U63" s="22"/>
      <c r="V63" s="22"/>
    </row>
    <row r="64" spans="1:22" s="1" customFormat="1" ht="12" x14ac:dyDescent="0.2">
      <c r="A64" s="23" t="s">
        <v>94</v>
      </c>
      <c r="B64" s="86" t="s">
        <v>95</v>
      </c>
      <c r="C64" s="87"/>
      <c r="D64" s="87"/>
      <c r="E64" s="87"/>
      <c r="F64" s="87"/>
      <c r="G64" s="87"/>
      <c r="H64" s="88"/>
      <c r="I64" s="24" t="s">
        <v>26</v>
      </c>
      <c r="J64" s="25">
        <v>0</v>
      </c>
      <c r="K64" s="75">
        <v>0</v>
      </c>
      <c r="L64" s="26">
        <f t="shared" si="1"/>
        <v>0</v>
      </c>
      <c r="M64" s="27" t="str">
        <f t="shared" si="0"/>
        <v>- // -</v>
      </c>
      <c r="N64" s="28"/>
      <c r="O64" s="22"/>
      <c r="P64" s="36"/>
      <c r="Q64" s="22"/>
      <c r="R64" s="22"/>
      <c r="S64" s="22"/>
      <c r="T64" s="22"/>
      <c r="U64" s="22"/>
      <c r="V64" s="22"/>
    </row>
    <row r="65" spans="1:22" s="1" customFormat="1" ht="12" x14ac:dyDescent="0.2">
      <c r="A65" s="23" t="s">
        <v>96</v>
      </c>
      <c r="B65" s="86" t="s">
        <v>97</v>
      </c>
      <c r="C65" s="87"/>
      <c r="D65" s="87"/>
      <c r="E65" s="87"/>
      <c r="F65" s="87"/>
      <c r="G65" s="87"/>
      <c r="H65" s="88"/>
      <c r="I65" s="24" t="s">
        <v>26</v>
      </c>
      <c r="J65" s="25"/>
      <c r="K65" s="75">
        <v>73.558295930000014</v>
      </c>
      <c r="L65" s="26">
        <f t="shared" si="1"/>
        <v>73.558295930000014</v>
      </c>
      <c r="M65" s="27" t="str">
        <f t="shared" si="0"/>
        <v>- // -</v>
      </c>
      <c r="N65" s="28"/>
      <c r="O65" s="22"/>
      <c r="P65" s="36"/>
      <c r="Q65" s="22"/>
      <c r="R65" s="22"/>
      <c r="S65" s="22"/>
      <c r="T65" s="22"/>
      <c r="U65" s="22"/>
      <c r="V65" s="22"/>
    </row>
    <row r="66" spans="1:22" s="1" customFormat="1" ht="12" x14ac:dyDescent="0.2">
      <c r="A66" s="23" t="s">
        <v>98</v>
      </c>
      <c r="B66" s="102" t="s">
        <v>99</v>
      </c>
      <c r="C66" s="103"/>
      <c r="D66" s="103"/>
      <c r="E66" s="103"/>
      <c r="F66" s="103"/>
      <c r="G66" s="103"/>
      <c r="H66" s="104"/>
      <c r="I66" s="24" t="s">
        <v>26</v>
      </c>
      <c r="J66" s="25"/>
      <c r="K66" s="75">
        <v>290.95536748549324</v>
      </c>
      <c r="L66" s="26">
        <f t="shared" si="1"/>
        <v>290.95536748549324</v>
      </c>
      <c r="M66" s="27" t="str">
        <f t="shared" si="0"/>
        <v>- // -</v>
      </c>
      <c r="N66" s="28"/>
      <c r="O66" s="22"/>
      <c r="P66" s="36"/>
      <c r="Q66" s="22"/>
      <c r="R66" s="22"/>
      <c r="S66" s="22"/>
      <c r="T66" s="22"/>
      <c r="U66" s="22"/>
      <c r="V66" s="22"/>
    </row>
    <row r="67" spans="1:22" s="1" customFormat="1" ht="12" x14ac:dyDescent="0.2">
      <c r="A67" s="23" t="s">
        <v>100</v>
      </c>
      <c r="B67" s="102" t="s">
        <v>101</v>
      </c>
      <c r="C67" s="103"/>
      <c r="D67" s="103"/>
      <c r="E67" s="103"/>
      <c r="F67" s="103"/>
      <c r="G67" s="103"/>
      <c r="H67" s="104"/>
      <c r="I67" s="24" t="s">
        <v>26</v>
      </c>
      <c r="J67" s="25"/>
      <c r="K67" s="75">
        <v>627.76620509940631</v>
      </c>
      <c r="L67" s="26">
        <f t="shared" si="1"/>
        <v>627.76620509940631</v>
      </c>
      <c r="M67" s="27" t="str">
        <f t="shared" si="0"/>
        <v>- // -</v>
      </c>
      <c r="N67" s="28"/>
      <c r="O67" s="22"/>
      <c r="P67" s="36"/>
      <c r="Q67" s="22"/>
      <c r="R67" s="22"/>
      <c r="S67" s="22"/>
      <c r="T67" s="22"/>
      <c r="U67" s="22"/>
      <c r="V67" s="22"/>
    </row>
    <row r="68" spans="1:22" s="1" customFormat="1" ht="12" x14ac:dyDescent="0.2">
      <c r="A68" s="23" t="s">
        <v>102</v>
      </c>
      <c r="B68" s="102" t="s">
        <v>103</v>
      </c>
      <c r="C68" s="103"/>
      <c r="D68" s="103"/>
      <c r="E68" s="103"/>
      <c r="F68" s="103"/>
      <c r="G68" s="103"/>
      <c r="H68" s="104"/>
      <c r="I68" s="24" t="s">
        <v>26</v>
      </c>
      <c r="J68" s="25">
        <v>0</v>
      </c>
      <c r="K68" s="75">
        <f>SUM(K69:K70)</f>
        <v>124.16493953148904</v>
      </c>
      <c r="L68" s="26">
        <f t="shared" si="1"/>
        <v>124.16493953148904</v>
      </c>
      <c r="M68" s="27" t="str">
        <f t="shared" si="0"/>
        <v>- // -</v>
      </c>
      <c r="N68" s="28"/>
      <c r="O68" s="22"/>
      <c r="P68" s="36"/>
      <c r="Q68" s="22"/>
      <c r="R68" s="22"/>
      <c r="S68" s="22"/>
      <c r="T68" s="22"/>
      <c r="U68" s="22"/>
      <c r="V68" s="22"/>
    </row>
    <row r="69" spans="1:22" s="1" customFormat="1" ht="12" x14ac:dyDescent="0.2">
      <c r="A69" s="23" t="s">
        <v>104</v>
      </c>
      <c r="B69" s="117" t="s">
        <v>105</v>
      </c>
      <c r="C69" s="118"/>
      <c r="D69" s="118"/>
      <c r="E69" s="118"/>
      <c r="F69" s="118"/>
      <c r="G69" s="118"/>
      <c r="H69" s="119"/>
      <c r="I69" s="24" t="s">
        <v>26</v>
      </c>
      <c r="J69" s="25"/>
      <c r="K69" s="75">
        <v>122.54746488999999</v>
      </c>
      <c r="L69" s="26">
        <f t="shared" si="1"/>
        <v>122.54746488999999</v>
      </c>
      <c r="M69" s="27" t="str">
        <f t="shared" si="0"/>
        <v>- // -</v>
      </c>
      <c r="N69" s="28"/>
      <c r="O69" s="22"/>
      <c r="P69" s="36"/>
      <c r="Q69" s="22"/>
      <c r="R69" s="22"/>
      <c r="S69" s="22"/>
      <c r="T69" s="22"/>
      <c r="U69" s="22"/>
      <c r="V69" s="22"/>
    </row>
    <row r="70" spans="1:22" s="1" customFormat="1" ht="12" x14ac:dyDescent="0.2">
      <c r="A70" s="23" t="s">
        <v>106</v>
      </c>
      <c r="B70" s="117" t="s">
        <v>107</v>
      </c>
      <c r="C70" s="118"/>
      <c r="D70" s="118"/>
      <c r="E70" s="118"/>
      <c r="F70" s="118"/>
      <c r="G70" s="118"/>
      <c r="H70" s="119"/>
      <c r="I70" s="24" t="s">
        <v>26</v>
      </c>
      <c r="J70" s="25"/>
      <c r="K70" s="75">
        <v>1.6174746414890535</v>
      </c>
      <c r="L70" s="26">
        <f t="shared" si="1"/>
        <v>1.6174746414890535</v>
      </c>
      <c r="M70" s="27" t="str">
        <f t="shared" si="0"/>
        <v>- // -</v>
      </c>
      <c r="N70" s="28"/>
      <c r="O70" s="22"/>
      <c r="P70" s="36"/>
      <c r="Q70" s="22"/>
      <c r="R70" s="22"/>
      <c r="S70" s="22"/>
      <c r="T70" s="22"/>
      <c r="U70" s="22"/>
      <c r="V70" s="22"/>
    </row>
    <row r="71" spans="1:22" s="1" customFormat="1" ht="12" x14ac:dyDescent="0.2">
      <c r="A71" s="23" t="s">
        <v>108</v>
      </c>
      <c r="B71" s="102" t="s">
        <v>109</v>
      </c>
      <c r="C71" s="103"/>
      <c r="D71" s="103"/>
      <c r="E71" s="103"/>
      <c r="F71" s="103"/>
      <c r="G71" s="103"/>
      <c r="H71" s="104"/>
      <c r="I71" s="24" t="s">
        <v>26</v>
      </c>
      <c r="J71" s="25">
        <v>0</v>
      </c>
      <c r="K71" s="75">
        <f>SUM(K72:K74)</f>
        <v>48.039684472187822</v>
      </c>
      <c r="L71" s="26">
        <f t="shared" si="1"/>
        <v>48.039684472187822</v>
      </c>
      <c r="M71" s="27" t="str">
        <f t="shared" si="0"/>
        <v>- // -</v>
      </c>
      <c r="N71" s="28"/>
      <c r="O71" s="22"/>
      <c r="P71" s="36"/>
      <c r="Q71" s="22"/>
      <c r="R71" s="22"/>
      <c r="S71" s="22"/>
      <c r="T71" s="22"/>
      <c r="U71" s="22"/>
      <c r="V71" s="22"/>
    </row>
    <row r="72" spans="1:22" s="1" customFormat="1" ht="12" x14ac:dyDescent="0.2">
      <c r="A72" s="23" t="s">
        <v>110</v>
      </c>
      <c r="B72" s="86" t="s">
        <v>111</v>
      </c>
      <c r="C72" s="87"/>
      <c r="D72" s="87"/>
      <c r="E72" s="87"/>
      <c r="F72" s="87"/>
      <c r="G72" s="87"/>
      <c r="H72" s="88"/>
      <c r="I72" s="24" t="s">
        <v>26</v>
      </c>
      <c r="J72" s="25"/>
      <c r="K72" s="75">
        <v>36.791385650600006</v>
      </c>
      <c r="L72" s="26">
        <f t="shared" si="1"/>
        <v>36.791385650600006</v>
      </c>
      <c r="M72" s="27" t="str">
        <f t="shared" si="0"/>
        <v>- // -</v>
      </c>
      <c r="N72" s="28"/>
      <c r="O72" s="22"/>
      <c r="P72" s="36"/>
      <c r="Q72" s="22"/>
      <c r="R72" s="22"/>
      <c r="S72" s="22"/>
      <c r="T72" s="22"/>
      <c r="U72" s="22"/>
      <c r="V72" s="22"/>
    </row>
    <row r="73" spans="1:22" s="1" customFormat="1" ht="12" x14ac:dyDescent="0.2">
      <c r="A73" s="23" t="s">
        <v>112</v>
      </c>
      <c r="B73" s="86" t="s">
        <v>113</v>
      </c>
      <c r="C73" s="87"/>
      <c r="D73" s="87"/>
      <c r="E73" s="87"/>
      <c r="F73" s="87"/>
      <c r="G73" s="87"/>
      <c r="H73" s="88"/>
      <c r="I73" s="24" t="s">
        <v>26</v>
      </c>
      <c r="J73" s="25"/>
      <c r="K73" s="75">
        <v>6.4755277699999994</v>
      </c>
      <c r="L73" s="26">
        <f t="shared" si="1"/>
        <v>6.4755277699999994</v>
      </c>
      <c r="M73" s="27" t="str">
        <f t="shared" si="0"/>
        <v>- // -</v>
      </c>
      <c r="N73" s="28"/>
      <c r="O73" s="22"/>
      <c r="P73" s="36"/>
      <c r="Q73" s="22"/>
      <c r="R73" s="22"/>
      <c r="S73" s="22"/>
      <c r="T73" s="22"/>
      <c r="U73" s="22"/>
      <c r="V73" s="22"/>
    </row>
    <row r="74" spans="1:22" s="1" customFormat="1" ht="12.75" thickBot="1" x14ac:dyDescent="0.25">
      <c r="A74" s="29" t="s">
        <v>114</v>
      </c>
      <c r="B74" s="89" t="s">
        <v>115</v>
      </c>
      <c r="C74" s="90"/>
      <c r="D74" s="90"/>
      <c r="E74" s="90"/>
      <c r="F74" s="90"/>
      <c r="G74" s="90"/>
      <c r="H74" s="91"/>
      <c r="I74" s="30" t="s">
        <v>26</v>
      </c>
      <c r="J74" s="31"/>
      <c r="K74" s="77">
        <v>4.7727710515878181</v>
      </c>
      <c r="L74" s="32">
        <f t="shared" si="1"/>
        <v>4.7727710515878181</v>
      </c>
      <c r="M74" s="33" t="str">
        <f t="shared" si="0"/>
        <v>- // -</v>
      </c>
      <c r="N74" s="34"/>
      <c r="O74" s="35"/>
      <c r="P74" s="36"/>
      <c r="Q74" s="22" t="s">
        <v>116</v>
      </c>
      <c r="R74" s="22"/>
      <c r="S74" s="22"/>
      <c r="T74" s="22"/>
      <c r="U74" s="22"/>
      <c r="V74" s="22"/>
    </row>
    <row r="75" spans="1:22" s="1" customFormat="1" ht="12" x14ac:dyDescent="0.2">
      <c r="A75" s="37" t="s">
        <v>117</v>
      </c>
      <c r="B75" s="163" t="s">
        <v>118</v>
      </c>
      <c r="C75" s="164"/>
      <c r="D75" s="164"/>
      <c r="E75" s="164"/>
      <c r="F75" s="164"/>
      <c r="G75" s="164"/>
      <c r="H75" s="165"/>
      <c r="I75" s="38" t="s">
        <v>26</v>
      </c>
      <c r="J75" s="39"/>
      <c r="K75" s="78"/>
      <c r="L75" s="40">
        <f t="shared" si="1"/>
        <v>0</v>
      </c>
      <c r="M75" s="41" t="str">
        <f t="shared" si="0"/>
        <v>- // -</v>
      </c>
      <c r="N75" s="42"/>
      <c r="O75" s="22"/>
      <c r="P75" s="36"/>
      <c r="Q75" s="22"/>
      <c r="R75" s="22"/>
      <c r="S75" s="22"/>
      <c r="T75" s="22"/>
      <c r="U75" s="22"/>
      <c r="V75" s="22"/>
    </row>
    <row r="76" spans="1:22" s="1" customFormat="1" ht="12" x14ac:dyDescent="0.2">
      <c r="A76" s="23" t="s">
        <v>119</v>
      </c>
      <c r="B76" s="86" t="s">
        <v>120</v>
      </c>
      <c r="C76" s="87"/>
      <c r="D76" s="87"/>
      <c r="E76" s="87"/>
      <c r="F76" s="87"/>
      <c r="G76" s="87"/>
      <c r="H76" s="88"/>
      <c r="I76" s="24" t="s">
        <v>26</v>
      </c>
      <c r="J76" s="25"/>
      <c r="K76" s="75">
        <v>182.32293845999999</v>
      </c>
      <c r="L76" s="26">
        <f t="shared" si="1"/>
        <v>182.32293845999999</v>
      </c>
      <c r="M76" s="27" t="str">
        <f t="shared" si="0"/>
        <v>- // -</v>
      </c>
      <c r="N76" s="28"/>
      <c r="O76" s="22"/>
      <c r="P76" s="36"/>
      <c r="Q76" s="22"/>
      <c r="R76" s="22"/>
      <c r="S76" s="22"/>
      <c r="T76" s="22"/>
      <c r="U76" s="22"/>
      <c r="V76" s="22"/>
    </row>
    <row r="77" spans="1:22" s="1" customFormat="1" ht="12" x14ac:dyDescent="0.2">
      <c r="A77" s="23" t="s">
        <v>121</v>
      </c>
      <c r="B77" s="86" t="s">
        <v>122</v>
      </c>
      <c r="C77" s="87"/>
      <c r="D77" s="87"/>
      <c r="E77" s="87"/>
      <c r="F77" s="87"/>
      <c r="G77" s="87"/>
      <c r="H77" s="88"/>
      <c r="I77" s="24" t="s">
        <v>26</v>
      </c>
      <c r="J77" s="25">
        <v>0</v>
      </c>
      <c r="K77" s="75">
        <v>0</v>
      </c>
      <c r="L77" s="26">
        <f t="shared" si="1"/>
        <v>0</v>
      </c>
      <c r="M77" s="27" t="str">
        <f t="shared" si="0"/>
        <v>- // -</v>
      </c>
      <c r="N77" s="28"/>
      <c r="O77" s="22"/>
      <c r="P77" s="36"/>
      <c r="Q77" s="22"/>
      <c r="R77" s="22"/>
      <c r="S77" s="22"/>
      <c r="T77" s="22"/>
      <c r="U77" s="22"/>
      <c r="V77" s="22"/>
    </row>
    <row r="78" spans="1:22" s="1" customFormat="1" ht="12.75" thickBot="1" x14ac:dyDescent="0.25">
      <c r="A78" s="29" t="s">
        <v>123</v>
      </c>
      <c r="B78" s="89" t="s">
        <v>124</v>
      </c>
      <c r="C78" s="90"/>
      <c r="D78" s="90"/>
      <c r="E78" s="90"/>
      <c r="F78" s="90"/>
      <c r="G78" s="90"/>
      <c r="H78" s="91"/>
      <c r="I78" s="30" t="s">
        <v>26</v>
      </c>
      <c r="J78" s="31">
        <v>0</v>
      </c>
      <c r="K78" s="77">
        <v>0</v>
      </c>
      <c r="L78" s="32">
        <f t="shared" si="1"/>
        <v>0</v>
      </c>
      <c r="M78" s="33" t="str">
        <f t="shared" si="0"/>
        <v>- // -</v>
      </c>
      <c r="N78" s="34"/>
      <c r="O78" s="22"/>
      <c r="P78" s="36"/>
      <c r="Q78" s="22"/>
      <c r="R78" s="22"/>
      <c r="S78" s="22"/>
      <c r="T78" s="22"/>
      <c r="U78" s="22"/>
      <c r="V78" s="22"/>
    </row>
    <row r="79" spans="1:22" s="1" customFormat="1" ht="12" x14ac:dyDescent="0.2">
      <c r="A79" s="37" t="s">
        <v>125</v>
      </c>
      <c r="B79" s="108" t="s">
        <v>126</v>
      </c>
      <c r="C79" s="109"/>
      <c r="D79" s="109"/>
      <c r="E79" s="109"/>
      <c r="F79" s="109"/>
      <c r="G79" s="109"/>
      <c r="H79" s="110"/>
      <c r="I79" s="38" t="s">
        <v>26</v>
      </c>
      <c r="J79" s="39">
        <v>0</v>
      </c>
      <c r="K79" s="78">
        <f>K21-K36</f>
        <v>-446.87075858828325</v>
      </c>
      <c r="L79" s="40">
        <f t="shared" si="1"/>
        <v>-446.87075858828325</v>
      </c>
      <c r="M79" s="41" t="str">
        <f t="shared" si="0"/>
        <v>- // -</v>
      </c>
      <c r="N79" s="42"/>
      <c r="O79" s="22"/>
      <c r="P79" s="36"/>
      <c r="Q79" s="22" t="s">
        <v>116</v>
      </c>
      <c r="R79" s="22"/>
      <c r="S79" s="22"/>
      <c r="T79" s="22"/>
      <c r="U79" s="22"/>
      <c r="V79" s="22"/>
    </row>
    <row r="80" spans="1:22" s="1" customFormat="1" ht="12" x14ac:dyDescent="0.2">
      <c r="A80" s="23" t="s">
        <v>127</v>
      </c>
      <c r="B80" s="102" t="s">
        <v>28</v>
      </c>
      <c r="C80" s="103"/>
      <c r="D80" s="103"/>
      <c r="E80" s="103"/>
      <c r="F80" s="103"/>
      <c r="G80" s="103"/>
      <c r="H80" s="104"/>
      <c r="I80" s="24" t="s">
        <v>26</v>
      </c>
      <c r="J80" s="25">
        <v>0</v>
      </c>
      <c r="K80" s="75">
        <v>0</v>
      </c>
      <c r="L80" s="26">
        <f t="shared" si="1"/>
        <v>0</v>
      </c>
      <c r="M80" s="27" t="str">
        <f t="shared" si="0"/>
        <v>- // -</v>
      </c>
      <c r="N80" s="28"/>
      <c r="O80" s="22"/>
      <c r="P80" s="36"/>
      <c r="Q80" s="22"/>
      <c r="R80" s="22"/>
      <c r="S80" s="22"/>
      <c r="T80" s="22"/>
      <c r="U80" s="22"/>
      <c r="V80" s="22"/>
    </row>
    <row r="81" spans="1:22" s="1" customFormat="1" ht="24" customHeight="1" x14ac:dyDescent="0.2">
      <c r="A81" s="23" t="s">
        <v>128</v>
      </c>
      <c r="B81" s="96" t="s">
        <v>30</v>
      </c>
      <c r="C81" s="97"/>
      <c r="D81" s="97"/>
      <c r="E81" s="97"/>
      <c r="F81" s="97"/>
      <c r="G81" s="97"/>
      <c r="H81" s="98"/>
      <c r="I81" s="24" t="s">
        <v>26</v>
      </c>
      <c r="J81" s="25">
        <v>0</v>
      </c>
      <c r="K81" s="75">
        <v>0</v>
      </c>
      <c r="L81" s="26">
        <f t="shared" si="1"/>
        <v>0</v>
      </c>
      <c r="M81" s="27" t="str">
        <f t="shared" si="0"/>
        <v>- // -</v>
      </c>
      <c r="N81" s="28"/>
      <c r="O81" s="22"/>
      <c r="P81" s="36"/>
      <c r="Q81" s="22"/>
      <c r="R81" s="22"/>
      <c r="S81" s="22"/>
      <c r="T81" s="22"/>
      <c r="U81" s="22"/>
      <c r="V81" s="22"/>
    </row>
    <row r="82" spans="1:22" s="1" customFormat="1" ht="24" customHeight="1" x14ac:dyDescent="0.2">
      <c r="A82" s="23" t="s">
        <v>129</v>
      </c>
      <c r="B82" s="96" t="s">
        <v>32</v>
      </c>
      <c r="C82" s="97"/>
      <c r="D82" s="97"/>
      <c r="E82" s="97"/>
      <c r="F82" s="97"/>
      <c r="G82" s="97"/>
      <c r="H82" s="98"/>
      <c r="I82" s="24" t="s">
        <v>26</v>
      </c>
      <c r="J82" s="25">
        <v>0</v>
      </c>
      <c r="K82" s="75">
        <v>0</v>
      </c>
      <c r="L82" s="26">
        <f t="shared" si="1"/>
        <v>0</v>
      </c>
      <c r="M82" s="27" t="str">
        <f t="shared" si="0"/>
        <v>- // -</v>
      </c>
      <c r="N82" s="28"/>
      <c r="O82" s="22"/>
      <c r="P82" s="36"/>
      <c r="Q82" s="22"/>
      <c r="R82" s="22"/>
      <c r="S82" s="22"/>
      <c r="T82" s="22"/>
      <c r="U82" s="22"/>
      <c r="V82" s="22"/>
    </row>
    <row r="83" spans="1:22" s="1" customFormat="1" ht="24" customHeight="1" x14ac:dyDescent="0.2">
      <c r="A83" s="23" t="s">
        <v>130</v>
      </c>
      <c r="B83" s="96" t="s">
        <v>34</v>
      </c>
      <c r="C83" s="97"/>
      <c r="D83" s="97"/>
      <c r="E83" s="97"/>
      <c r="F83" s="97"/>
      <c r="G83" s="97"/>
      <c r="H83" s="98"/>
      <c r="I83" s="24" t="s">
        <v>26</v>
      </c>
      <c r="J83" s="25">
        <v>0</v>
      </c>
      <c r="K83" s="75">
        <v>0</v>
      </c>
      <c r="L83" s="26">
        <f t="shared" si="1"/>
        <v>0</v>
      </c>
      <c r="M83" s="27" t="str">
        <f t="shared" si="0"/>
        <v>- // -</v>
      </c>
      <c r="N83" s="28"/>
      <c r="O83" s="22"/>
      <c r="P83" s="36"/>
      <c r="Q83" s="22"/>
      <c r="R83" s="22"/>
      <c r="S83" s="22"/>
      <c r="T83" s="22"/>
      <c r="U83" s="22"/>
      <c r="V83" s="22"/>
    </row>
    <row r="84" spans="1:22" s="1" customFormat="1" ht="12" x14ac:dyDescent="0.2">
      <c r="A84" s="23" t="s">
        <v>131</v>
      </c>
      <c r="B84" s="102" t="s">
        <v>36</v>
      </c>
      <c r="C84" s="103"/>
      <c r="D84" s="103"/>
      <c r="E84" s="103"/>
      <c r="F84" s="103"/>
      <c r="G84" s="103"/>
      <c r="H84" s="104"/>
      <c r="I84" s="24" t="s">
        <v>26</v>
      </c>
      <c r="J84" s="25">
        <v>0</v>
      </c>
      <c r="K84" s="75">
        <v>0</v>
      </c>
      <c r="L84" s="26">
        <f t="shared" si="1"/>
        <v>0</v>
      </c>
      <c r="M84" s="27" t="str">
        <f t="shared" si="0"/>
        <v>- // -</v>
      </c>
      <c r="N84" s="28"/>
      <c r="O84" s="22"/>
      <c r="P84" s="36"/>
      <c r="Q84" s="22"/>
      <c r="R84" s="22"/>
      <c r="S84" s="22"/>
      <c r="T84" s="22"/>
      <c r="U84" s="22"/>
      <c r="V84" s="22"/>
    </row>
    <row r="85" spans="1:22" s="1" customFormat="1" ht="12" x14ac:dyDescent="0.2">
      <c r="A85" s="23" t="s">
        <v>132</v>
      </c>
      <c r="B85" s="102" t="s">
        <v>38</v>
      </c>
      <c r="C85" s="103"/>
      <c r="D85" s="103"/>
      <c r="E85" s="103"/>
      <c r="F85" s="103"/>
      <c r="G85" s="103"/>
      <c r="H85" s="104"/>
      <c r="I85" s="24" t="s">
        <v>26</v>
      </c>
      <c r="J85" s="25">
        <v>0</v>
      </c>
      <c r="K85" s="75">
        <f>K27-K42</f>
        <v>-457.34214979264266</v>
      </c>
      <c r="L85" s="26">
        <f t="shared" si="1"/>
        <v>-457.34214979264266</v>
      </c>
      <c r="M85" s="27" t="str">
        <f t="shared" ref="M85:M148" si="2">IF(ROUND(J85,0)=0,"- // -",IF(J85&lt;0,1+(1-K85/J85),K85/J85))</f>
        <v>- // -</v>
      </c>
      <c r="N85" s="28"/>
      <c r="O85" s="22"/>
      <c r="P85" s="36"/>
      <c r="Q85" s="22"/>
      <c r="R85" s="22"/>
      <c r="S85" s="22"/>
      <c r="T85" s="22"/>
      <c r="U85" s="22"/>
      <c r="V85" s="22"/>
    </row>
    <row r="86" spans="1:22" s="1" customFormat="1" ht="12" x14ac:dyDescent="0.2">
      <c r="A86" s="23" t="s">
        <v>133</v>
      </c>
      <c r="B86" s="102" t="s">
        <v>40</v>
      </c>
      <c r="C86" s="103"/>
      <c r="D86" s="103"/>
      <c r="E86" s="103"/>
      <c r="F86" s="103"/>
      <c r="G86" s="103"/>
      <c r="H86" s="104"/>
      <c r="I86" s="24" t="s">
        <v>26</v>
      </c>
      <c r="J86" s="25">
        <v>0</v>
      </c>
      <c r="K86" s="75">
        <v>0</v>
      </c>
      <c r="L86" s="26">
        <f t="shared" ref="L86:L149" si="3">K86-J86</f>
        <v>0</v>
      </c>
      <c r="M86" s="27" t="str">
        <f t="shared" si="2"/>
        <v>- // -</v>
      </c>
      <c r="N86" s="28"/>
      <c r="O86" s="22"/>
      <c r="P86" s="36"/>
      <c r="Q86" s="22"/>
      <c r="R86" s="22"/>
      <c r="S86" s="22"/>
      <c r="T86" s="22"/>
      <c r="U86" s="22"/>
      <c r="V86" s="22"/>
    </row>
    <row r="87" spans="1:22" s="1" customFormat="1" ht="12" x14ac:dyDescent="0.2">
      <c r="A87" s="23" t="s">
        <v>134</v>
      </c>
      <c r="B87" s="102" t="s">
        <v>42</v>
      </c>
      <c r="C87" s="103"/>
      <c r="D87" s="103"/>
      <c r="E87" s="103"/>
      <c r="F87" s="103"/>
      <c r="G87" s="103"/>
      <c r="H87" s="104"/>
      <c r="I87" s="24" t="s">
        <v>26</v>
      </c>
      <c r="J87" s="25">
        <v>0</v>
      </c>
      <c r="K87" s="75">
        <f>K29-K44</f>
        <v>2.1549875921759765</v>
      </c>
      <c r="L87" s="26">
        <f t="shared" si="3"/>
        <v>2.1549875921759765</v>
      </c>
      <c r="M87" s="27" t="str">
        <f t="shared" si="2"/>
        <v>- // -</v>
      </c>
      <c r="N87" s="28"/>
      <c r="O87" s="22"/>
      <c r="P87" s="36"/>
      <c r="Q87" s="22"/>
      <c r="R87" s="22"/>
      <c r="S87" s="22"/>
      <c r="T87" s="22"/>
      <c r="U87" s="22"/>
      <c r="V87" s="22"/>
    </row>
    <row r="88" spans="1:22" s="1" customFormat="1" ht="12" x14ac:dyDescent="0.2">
      <c r="A88" s="23" t="s">
        <v>135</v>
      </c>
      <c r="B88" s="102" t="s">
        <v>44</v>
      </c>
      <c r="C88" s="103"/>
      <c r="D88" s="103"/>
      <c r="E88" s="103"/>
      <c r="F88" s="103"/>
      <c r="G88" s="103"/>
      <c r="H88" s="104"/>
      <c r="I88" s="24" t="s">
        <v>26</v>
      </c>
      <c r="J88" s="25">
        <v>0</v>
      </c>
      <c r="K88" s="75">
        <v>0</v>
      </c>
      <c r="L88" s="26">
        <f t="shared" si="3"/>
        <v>0</v>
      </c>
      <c r="M88" s="27" t="str">
        <f t="shared" si="2"/>
        <v>- // -</v>
      </c>
      <c r="N88" s="28"/>
      <c r="O88" s="22"/>
      <c r="P88" s="36"/>
      <c r="Q88" s="22"/>
      <c r="R88" s="22"/>
      <c r="S88" s="22"/>
      <c r="T88" s="22"/>
      <c r="U88" s="22"/>
      <c r="V88" s="22"/>
    </row>
    <row r="89" spans="1:22" s="1" customFormat="1" ht="12" x14ac:dyDescent="0.2">
      <c r="A89" s="23" t="s">
        <v>136</v>
      </c>
      <c r="B89" s="102" t="s">
        <v>46</v>
      </c>
      <c r="C89" s="103"/>
      <c r="D89" s="103"/>
      <c r="E89" s="103"/>
      <c r="F89" s="103"/>
      <c r="G89" s="103"/>
      <c r="H89" s="104"/>
      <c r="I89" s="24" t="s">
        <v>26</v>
      </c>
      <c r="J89" s="25">
        <v>0</v>
      </c>
      <c r="K89" s="75">
        <v>0</v>
      </c>
      <c r="L89" s="26">
        <f t="shared" si="3"/>
        <v>0</v>
      </c>
      <c r="M89" s="27" t="str">
        <f t="shared" si="2"/>
        <v>- // -</v>
      </c>
      <c r="N89" s="28"/>
      <c r="O89" s="22"/>
      <c r="P89" s="36"/>
      <c r="Q89" s="22"/>
      <c r="R89" s="22"/>
      <c r="S89" s="22"/>
      <c r="T89" s="22"/>
      <c r="U89" s="22"/>
      <c r="V89" s="22"/>
    </row>
    <row r="90" spans="1:22" s="1" customFormat="1" ht="24" customHeight="1" x14ac:dyDescent="0.2">
      <c r="A90" s="23" t="s">
        <v>137</v>
      </c>
      <c r="B90" s="93" t="s">
        <v>48</v>
      </c>
      <c r="C90" s="94"/>
      <c r="D90" s="94"/>
      <c r="E90" s="94"/>
      <c r="F90" s="94"/>
      <c r="G90" s="94"/>
      <c r="H90" s="95"/>
      <c r="I90" s="24" t="s">
        <v>26</v>
      </c>
      <c r="J90" s="25">
        <v>0</v>
      </c>
      <c r="K90" s="75">
        <v>0</v>
      </c>
      <c r="L90" s="26">
        <f t="shared" si="3"/>
        <v>0</v>
      </c>
      <c r="M90" s="27" t="str">
        <f t="shared" si="2"/>
        <v>- // -</v>
      </c>
      <c r="N90" s="28"/>
      <c r="O90" s="22"/>
      <c r="P90" s="36"/>
      <c r="Q90" s="22"/>
      <c r="R90" s="22"/>
      <c r="S90" s="22"/>
      <c r="T90" s="22"/>
      <c r="U90" s="22"/>
      <c r="V90" s="22"/>
    </row>
    <row r="91" spans="1:22" s="1" customFormat="1" ht="12" x14ac:dyDescent="0.2">
      <c r="A91" s="23" t="s">
        <v>138</v>
      </c>
      <c r="B91" s="86" t="s">
        <v>50</v>
      </c>
      <c r="C91" s="87"/>
      <c r="D91" s="87"/>
      <c r="E91" s="87"/>
      <c r="F91" s="87"/>
      <c r="G91" s="87"/>
      <c r="H91" s="88"/>
      <c r="I91" s="24" t="s">
        <v>26</v>
      </c>
      <c r="J91" s="25">
        <v>0</v>
      </c>
      <c r="K91" s="75">
        <v>0</v>
      </c>
      <c r="L91" s="26">
        <f t="shared" si="3"/>
        <v>0</v>
      </c>
      <c r="M91" s="27" t="str">
        <f t="shared" si="2"/>
        <v>- // -</v>
      </c>
      <c r="N91" s="28"/>
      <c r="O91" s="22"/>
      <c r="P91" s="36"/>
      <c r="Q91" s="22"/>
      <c r="R91" s="22"/>
      <c r="S91" s="22"/>
      <c r="T91" s="22"/>
      <c r="U91" s="22"/>
      <c r="V91" s="22"/>
    </row>
    <row r="92" spans="1:22" s="1" customFormat="1" ht="12" x14ac:dyDescent="0.2">
      <c r="A92" s="23" t="s">
        <v>139</v>
      </c>
      <c r="B92" s="86" t="s">
        <v>52</v>
      </c>
      <c r="C92" s="87"/>
      <c r="D92" s="87"/>
      <c r="E92" s="87"/>
      <c r="F92" s="87"/>
      <c r="G92" s="87"/>
      <c r="H92" s="88"/>
      <c r="I92" s="24" t="s">
        <v>26</v>
      </c>
      <c r="J92" s="25">
        <v>0</v>
      </c>
      <c r="K92" s="75">
        <v>0</v>
      </c>
      <c r="L92" s="26">
        <f t="shared" si="3"/>
        <v>0</v>
      </c>
      <c r="M92" s="27" t="str">
        <f t="shared" si="2"/>
        <v>- // -</v>
      </c>
      <c r="N92" s="28"/>
      <c r="O92" s="22"/>
      <c r="P92" s="36"/>
      <c r="Q92" s="22"/>
      <c r="R92" s="22"/>
      <c r="S92" s="22"/>
      <c r="T92" s="22"/>
      <c r="U92" s="22"/>
      <c r="V92" s="22"/>
    </row>
    <row r="93" spans="1:22" s="1" customFormat="1" ht="12" x14ac:dyDescent="0.2">
      <c r="A93" s="23" t="s">
        <v>140</v>
      </c>
      <c r="B93" s="102" t="s">
        <v>54</v>
      </c>
      <c r="C93" s="103"/>
      <c r="D93" s="103"/>
      <c r="E93" s="103"/>
      <c r="F93" s="103"/>
      <c r="G93" s="103"/>
      <c r="H93" s="104"/>
      <c r="I93" s="24" t="s">
        <v>26</v>
      </c>
      <c r="J93" s="25">
        <v>0</v>
      </c>
      <c r="K93" s="75">
        <f>K35-K50</f>
        <v>8.3164036121835778</v>
      </c>
      <c r="L93" s="26">
        <f t="shared" si="3"/>
        <v>8.3164036121835778</v>
      </c>
      <c r="M93" s="27" t="str">
        <f t="shared" si="2"/>
        <v>- // -</v>
      </c>
      <c r="N93" s="28"/>
      <c r="O93" s="22"/>
      <c r="P93" s="36"/>
      <c r="Q93" s="22"/>
      <c r="R93" s="22"/>
      <c r="S93" s="22"/>
      <c r="T93" s="22"/>
      <c r="U93" s="22"/>
      <c r="V93" s="22"/>
    </row>
    <row r="94" spans="1:22" s="1" customFormat="1" ht="12" x14ac:dyDescent="0.2">
      <c r="A94" s="23" t="s">
        <v>141</v>
      </c>
      <c r="B94" s="114" t="s">
        <v>142</v>
      </c>
      <c r="C94" s="115"/>
      <c r="D94" s="115"/>
      <c r="E94" s="115"/>
      <c r="F94" s="115"/>
      <c r="G94" s="115"/>
      <c r="H94" s="116"/>
      <c r="I94" s="24" t="s">
        <v>26</v>
      </c>
      <c r="J94" s="25">
        <v>0</v>
      </c>
      <c r="K94" s="75">
        <f>K95-K101</f>
        <v>-2.7734626415556534</v>
      </c>
      <c r="L94" s="26">
        <f t="shared" si="3"/>
        <v>-2.7734626415556534</v>
      </c>
      <c r="M94" s="27" t="str">
        <f t="shared" si="2"/>
        <v>- // -</v>
      </c>
      <c r="N94" s="28"/>
      <c r="O94" s="22"/>
      <c r="P94" s="36"/>
      <c r="Q94" s="22"/>
      <c r="R94" s="22"/>
      <c r="S94" s="22"/>
      <c r="T94" s="22"/>
      <c r="U94" s="22"/>
      <c r="V94" s="22"/>
    </row>
    <row r="95" spans="1:22" s="1" customFormat="1" ht="12" x14ac:dyDescent="0.2">
      <c r="A95" s="23" t="s">
        <v>143</v>
      </c>
      <c r="B95" s="102" t="s">
        <v>144</v>
      </c>
      <c r="C95" s="103"/>
      <c r="D95" s="103"/>
      <c r="E95" s="103"/>
      <c r="F95" s="103"/>
      <c r="G95" s="103"/>
      <c r="H95" s="104"/>
      <c r="I95" s="24" t="s">
        <v>26</v>
      </c>
      <c r="J95" s="25">
        <v>0</v>
      </c>
      <c r="K95" s="75">
        <f>SUM(K96:K98)+K100</f>
        <v>155.6060373665064</v>
      </c>
      <c r="L95" s="26">
        <f t="shared" si="3"/>
        <v>155.6060373665064</v>
      </c>
      <c r="M95" s="27" t="str">
        <f t="shared" si="2"/>
        <v>- // -</v>
      </c>
      <c r="N95" s="28"/>
      <c r="O95" s="22"/>
      <c r="P95" s="36"/>
      <c r="Q95" s="22"/>
      <c r="R95" s="22"/>
      <c r="S95" s="22"/>
      <c r="T95" s="22"/>
      <c r="U95" s="22"/>
      <c r="V95" s="22"/>
    </row>
    <row r="96" spans="1:22" s="1" customFormat="1" ht="12" x14ac:dyDescent="0.2">
      <c r="A96" s="23" t="s">
        <v>145</v>
      </c>
      <c r="B96" s="86" t="s">
        <v>146</v>
      </c>
      <c r="C96" s="87"/>
      <c r="D96" s="87"/>
      <c r="E96" s="87"/>
      <c r="F96" s="87"/>
      <c r="G96" s="87"/>
      <c r="H96" s="88"/>
      <c r="I96" s="24" t="s">
        <v>26</v>
      </c>
      <c r="J96" s="25"/>
      <c r="K96" s="75"/>
      <c r="L96" s="26">
        <f t="shared" si="3"/>
        <v>0</v>
      </c>
      <c r="M96" s="27" t="str">
        <f t="shared" si="2"/>
        <v>- // -</v>
      </c>
      <c r="N96" s="28"/>
      <c r="O96" s="22"/>
      <c r="P96" s="36"/>
      <c r="Q96" s="22"/>
      <c r="R96" s="22"/>
      <c r="S96" s="22"/>
      <c r="T96" s="22"/>
      <c r="U96" s="22"/>
      <c r="V96" s="22"/>
    </row>
    <row r="97" spans="1:22" s="1" customFormat="1" ht="12" x14ac:dyDescent="0.2">
      <c r="A97" s="23" t="s">
        <v>147</v>
      </c>
      <c r="B97" s="86" t="s">
        <v>148</v>
      </c>
      <c r="C97" s="87"/>
      <c r="D97" s="87"/>
      <c r="E97" s="87"/>
      <c r="F97" s="87"/>
      <c r="G97" s="87"/>
      <c r="H97" s="88"/>
      <c r="I97" s="24" t="s">
        <v>26</v>
      </c>
      <c r="J97" s="25"/>
      <c r="K97" s="75">
        <v>18.272498080000002</v>
      </c>
      <c r="L97" s="26">
        <f t="shared" si="3"/>
        <v>18.272498080000002</v>
      </c>
      <c r="M97" s="27" t="str">
        <f t="shared" si="2"/>
        <v>- // -</v>
      </c>
      <c r="N97" s="28"/>
      <c r="O97" s="22"/>
      <c r="P97" s="36"/>
      <c r="Q97" s="22"/>
      <c r="R97" s="22"/>
      <c r="S97" s="22"/>
      <c r="T97" s="22"/>
      <c r="U97" s="22"/>
      <c r="V97" s="22"/>
    </row>
    <row r="98" spans="1:22" s="1" customFormat="1" ht="12" x14ac:dyDescent="0.2">
      <c r="A98" s="23" t="s">
        <v>149</v>
      </c>
      <c r="B98" s="86" t="s">
        <v>150</v>
      </c>
      <c r="C98" s="87"/>
      <c r="D98" s="87"/>
      <c r="E98" s="87"/>
      <c r="F98" s="87"/>
      <c r="G98" s="87"/>
      <c r="H98" s="88"/>
      <c r="I98" s="24" t="s">
        <v>26</v>
      </c>
      <c r="J98" s="25"/>
      <c r="K98" s="75"/>
      <c r="L98" s="26">
        <f t="shared" si="3"/>
        <v>0</v>
      </c>
      <c r="M98" s="27" t="str">
        <f t="shared" si="2"/>
        <v>- // -</v>
      </c>
      <c r="N98" s="28"/>
      <c r="O98" s="22"/>
      <c r="P98" s="36"/>
      <c r="Q98" s="22"/>
      <c r="R98" s="22"/>
      <c r="S98" s="22"/>
      <c r="T98" s="22"/>
      <c r="U98" s="22"/>
      <c r="V98" s="22"/>
    </row>
    <row r="99" spans="1:22" s="1" customFormat="1" ht="12" x14ac:dyDescent="0.2">
      <c r="A99" s="23" t="s">
        <v>151</v>
      </c>
      <c r="B99" s="117" t="s">
        <v>152</v>
      </c>
      <c r="C99" s="118"/>
      <c r="D99" s="118"/>
      <c r="E99" s="118"/>
      <c r="F99" s="118"/>
      <c r="G99" s="118"/>
      <c r="H99" s="119"/>
      <c r="I99" s="24" t="s">
        <v>26</v>
      </c>
      <c r="J99" s="25"/>
      <c r="K99" s="75"/>
      <c r="L99" s="26">
        <f t="shared" si="3"/>
        <v>0</v>
      </c>
      <c r="M99" s="27" t="str">
        <f t="shared" si="2"/>
        <v>- // -</v>
      </c>
      <c r="N99" s="28"/>
      <c r="O99" s="22"/>
      <c r="P99" s="36"/>
      <c r="Q99" s="22"/>
      <c r="R99" s="22"/>
      <c r="S99" s="22"/>
      <c r="T99" s="22"/>
      <c r="U99" s="22"/>
      <c r="V99" s="22"/>
    </row>
    <row r="100" spans="1:22" s="1" customFormat="1" ht="12" x14ac:dyDescent="0.2">
      <c r="A100" s="23" t="s">
        <v>153</v>
      </c>
      <c r="B100" s="86" t="s">
        <v>154</v>
      </c>
      <c r="C100" s="87"/>
      <c r="D100" s="87"/>
      <c r="E100" s="87"/>
      <c r="F100" s="87"/>
      <c r="G100" s="87"/>
      <c r="H100" s="88"/>
      <c r="I100" s="24" t="s">
        <v>26</v>
      </c>
      <c r="J100" s="25"/>
      <c r="K100" s="75">
        <v>137.33353928650641</v>
      </c>
      <c r="L100" s="26">
        <f t="shared" si="3"/>
        <v>137.33353928650641</v>
      </c>
      <c r="M100" s="27" t="str">
        <f t="shared" si="2"/>
        <v>- // -</v>
      </c>
      <c r="N100" s="28"/>
      <c r="O100" s="22"/>
      <c r="P100" s="36"/>
      <c r="Q100" s="22"/>
      <c r="R100" s="22"/>
      <c r="S100" s="22"/>
      <c r="T100" s="22"/>
      <c r="U100" s="22"/>
      <c r="V100" s="22"/>
    </row>
    <row r="101" spans="1:22" s="1" customFormat="1" ht="12" x14ac:dyDescent="0.2">
      <c r="A101" s="23" t="s">
        <v>155</v>
      </c>
      <c r="B101" s="102" t="s">
        <v>109</v>
      </c>
      <c r="C101" s="103"/>
      <c r="D101" s="103"/>
      <c r="E101" s="103"/>
      <c r="F101" s="103"/>
      <c r="G101" s="103"/>
      <c r="H101" s="104"/>
      <c r="I101" s="24" t="s">
        <v>26</v>
      </c>
      <c r="J101" s="25">
        <v>0</v>
      </c>
      <c r="K101" s="75">
        <f>SUM(K102:K104)+K106</f>
        <v>158.37950000806205</v>
      </c>
      <c r="L101" s="26">
        <f t="shared" si="3"/>
        <v>158.37950000806205</v>
      </c>
      <c r="M101" s="27" t="str">
        <f t="shared" si="2"/>
        <v>- // -</v>
      </c>
      <c r="N101" s="28"/>
      <c r="O101" s="22"/>
      <c r="P101" s="36"/>
      <c r="Q101" s="22"/>
      <c r="R101" s="22"/>
      <c r="S101" s="22"/>
      <c r="T101" s="22"/>
      <c r="U101" s="22"/>
      <c r="V101" s="22"/>
    </row>
    <row r="102" spans="1:22" s="1" customFormat="1" ht="12" x14ac:dyDescent="0.2">
      <c r="A102" s="23" t="s">
        <v>156</v>
      </c>
      <c r="B102" s="86" t="s">
        <v>157</v>
      </c>
      <c r="C102" s="87"/>
      <c r="D102" s="87"/>
      <c r="E102" s="87"/>
      <c r="F102" s="87"/>
      <c r="G102" s="87"/>
      <c r="H102" s="88"/>
      <c r="I102" s="24" t="s">
        <v>26</v>
      </c>
      <c r="J102" s="25"/>
      <c r="K102" s="75">
        <v>1.5748913400000002</v>
      </c>
      <c r="L102" s="26">
        <f t="shared" si="3"/>
        <v>1.5748913400000002</v>
      </c>
      <c r="M102" s="27" t="str">
        <f t="shared" si="2"/>
        <v>- // -</v>
      </c>
      <c r="N102" s="28"/>
      <c r="O102" s="22"/>
      <c r="P102" s="36"/>
      <c r="Q102" s="22"/>
      <c r="R102" s="22"/>
      <c r="S102" s="22"/>
      <c r="T102" s="22"/>
      <c r="U102" s="22"/>
      <c r="V102" s="22"/>
    </row>
    <row r="103" spans="1:22" s="1" customFormat="1" ht="12" x14ac:dyDescent="0.2">
      <c r="A103" s="23" t="s">
        <v>158</v>
      </c>
      <c r="B103" s="86" t="s">
        <v>159</v>
      </c>
      <c r="C103" s="87"/>
      <c r="D103" s="87"/>
      <c r="E103" s="87"/>
      <c r="F103" s="87"/>
      <c r="G103" s="87"/>
      <c r="H103" s="88"/>
      <c r="I103" s="24" t="s">
        <v>26</v>
      </c>
      <c r="J103" s="25"/>
      <c r="K103" s="75">
        <v>0</v>
      </c>
      <c r="L103" s="26">
        <f t="shared" si="3"/>
        <v>0</v>
      </c>
      <c r="M103" s="27" t="str">
        <f t="shared" si="2"/>
        <v>- // -</v>
      </c>
      <c r="N103" s="28"/>
      <c r="O103" s="22"/>
      <c r="P103" s="36"/>
      <c r="Q103" s="22"/>
      <c r="R103" s="22"/>
      <c r="S103" s="22"/>
      <c r="T103" s="22"/>
      <c r="U103" s="22"/>
      <c r="V103" s="22"/>
    </row>
    <row r="104" spans="1:22" s="1" customFormat="1" ht="12" x14ac:dyDescent="0.2">
      <c r="A104" s="23" t="s">
        <v>160</v>
      </c>
      <c r="B104" s="86" t="s">
        <v>161</v>
      </c>
      <c r="C104" s="87"/>
      <c r="D104" s="87"/>
      <c r="E104" s="87"/>
      <c r="F104" s="87"/>
      <c r="G104" s="87"/>
      <c r="H104" s="88"/>
      <c r="I104" s="24" t="s">
        <v>26</v>
      </c>
      <c r="J104" s="25">
        <v>0</v>
      </c>
      <c r="K104" s="75">
        <v>25.899573210000007</v>
      </c>
      <c r="L104" s="26">
        <f t="shared" si="3"/>
        <v>25.899573210000007</v>
      </c>
      <c r="M104" s="27" t="str">
        <f t="shared" si="2"/>
        <v>- // -</v>
      </c>
      <c r="N104" s="28"/>
      <c r="O104" s="22"/>
      <c r="P104" s="36"/>
      <c r="Q104" s="22"/>
      <c r="R104" s="22"/>
      <c r="S104" s="22"/>
      <c r="T104" s="22"/>
      <c r="U104" s="22"/>
      <c r="V104" s="22"/>
    </row>
    <row r="105" spans="1:22" s="1" customFormat="1" ht="12" x14ac:dyDescent="0.2">
      <c r="A105" s="23" t="s">
        <v>162</v>
      </c>
      <c r="B105" s="117" t="s">
        <v>152</v>
      </c>
      <c r="C105" s="118"/>
      <c r="D105" s="118"/>
      <c r="E105" s="118"/>
      <c r="F105" s="118"/>
      <c r="G105" s="118"/>
      <c r="H105" s="119"/>
      <c r="I105" s="24" t="s">
        <v>26</v>
      </c>
      <c r="J105" s="25"/>
      <c r="K105" s="75">
        <v>0.20269778999999996</v>
      </c>
      <c r="L105" s="26">
        <f t="shared" si="3"/>
        <v>0.20269778999999996</v>
      </c>
      <c r="M105" s="27" t="str">
        <f t="shared" si="2"/>
        <v>- // -</v>
      </c>
      <c r="N105" s="28"/>
      <c r="O105" s="22"/>
      <c r="P105" s="36"/>
      <c r="Q105" s="22"/>
      <c r="R105" s="22"/>
      <c r="S105" s="22"/>
      <c r="T105" s="22"/>
      <c r="U105" s="22"/>
      <c r="V105" s="22"/>
    </row>
    <row r="106" spans="1:22" s="1" customFormat="1" ht="12" x14ac:dyDescent="0.2">
      <c r="A106" s="23" t="s">
        <v>163</v>
      </c>
      <c r="B106" s="86" t="s">
        <v>164</v>
      </c>
      <c r="C106" s="87"/>
      <c r="D106" s="87"/>
      <c r="E106" s="87"/>
      <c r="F106" s="87"/>
      <c r="G106" s="87"/>
      <c r="H106" s="88"/>
      <c r="I106" s="24" t="s">
        <v>26</v>
      </c>
      <c r="J106" s="25"/>
      <c r="K106" s="75">
        <v>130.90503545806203</v>
      </c>
      <c r="L106" s="26">
        <f t="shared" si="3"/>
        <v>130.90503545806203</v>
      </c>
      <c r="M106" s="27" t="str">
        <f t="shared" si="2"/>
        <v>- // -</v>
      </c>
      <c r="N106" s="28"/>
      <c r="O106" s="22"/>
      <c r="P106" s="36"/>
      <c r="Q106" s="22"/>
      <c r="R106" s="22"/>
      <c r="S106" s="22"/>
      <c r="T106" s="22"/>
      <c r="U106" s="22"/>
      <c r="V106" s="22"/>
    </row>
    <row r="107" spans="1:22" s="1" customFormat="1" ht="12" x14ac:dyDescent="0.2">
      <c r="A107" s="23" t="s">
        <v>165</v>
      </c>
      <c r="B107" s="114" t="s">
        <v>166</v>
      </c>
      <c r="C107" s="115"/>
      <c r="D107" s="115"/>
      <c r="E107" s="115"/>
      <c r="F107" s="115"/>
      <c r="G107" s="115"/>
      <c r="H107" s="116"/>
      <c r="I107" s="24" t="s">
        <v>26</v>
      </c>
      <c r="J107" s="25">
        <v>0</v>
      </c>
      <c r="K107" s="75">
        <f>K79+K95-K101</f>
        <v>-449.64422122983893</v>
      </c>
      <c r="L107" s="26">
        <f t="shared" si="3"/>
        <v>-449.64422122983893</v>
      </c>
      <c r="M107" s="27" t="str">
        <f t="shared" si="2"/>
        <v>- // -</v>
      </c>
      <c r="N107" s="28"/>
      <c r="O107" s="22"/>
      <c r="P107" s="36"/>
      <c r="Q107" s="22"/>
      <c r="R107" s="22"/>
      <c r="S107" s="22"/>
      <c r="T107" s="22"/>
      <c r="U107" s="22"/>
      <c r="V107" s="22"/>
    </row>
    <row r="108" spans="1:22" s="1" customFormat="1" ht="24" customHeight="1" x14ac:dyDescent="0.2">
      <c r="A108" s="23" t="s">
        <v>167</v>
      </c>
      <c r="B108" s="93" t="s">
        <v>168</v>
      </c>
      <c r="C108" s="94"/>
      <c r="D108" s="94"/>
      <c r="E108" s="94"/>
      <c r="F108" s="94"/>
      <c r="G108" s="94"/>
      <c r="H108" s="95"/>
      <c r="I108" s="24" t="s">
        <v>26</v>
      </c>
      <c r="J108" s="25">
        <v>0</v>
      </c>
      <c r="K108" s="75">
        <v>0</v>
      </c>
      <c r="L108" s="26">
        <f t="shared" si="3"/>
        <v>0</v>
      </c>
      <c r="M108" s="27" t="str">
        <f t="shared" si="2"/>
        <v>- // -</v>
      </c>
      <c r="N108" s="28"/>
      <c r="O108" s="22"/>
      <c r="P108" s="36"/>
      <c r="Q108" s="22"/>
      <c r="R108" s="22"/>
      <c r="S108" s="22"/>
      <c r="T108" s="22"/>
      <c r="U108" s="22"/>
      <c r="V108" s="22"/>
    </row>
    <row r="109" spans="1:22" s="1" customFormat="1" ht="24" customHeight="1" x14ac:dyDescent="0.2">
      <c r="A109" s="23" t="s">
        <v>169</v>
      </c>
      <c r="B109" s="96" t="s">
        <v>30</v>
      </c>
      <c r="C109" s="97"/>
      <c r="D109" s="97"/>
      <c r="E109" s="97"/>
      <c r="F109" s="97"/>
      <c r="G109" s="97"/>
      <c r="H109" s="98"/>
      <c r="I109" s="24" t="s">
        <v>26</v>
      </c>
      <c r="J109" s="25">
        <v>0</v>
      </c>
      <c r="K109" s="75">
        <v>0</v>
      </c>
      <c r="L109" s="26">
        <f t="shared" si="3"/>
        <v>0</v>
      </c>
      <c r="M109" s="27" t="str">
        <f t="shared" si="2"/>
        <v>- // -</v>
      </c>
      <c r="N109" s="28"/>
      <c r="O109" s="22"/>
      <c r="P109" s="36"/>
      <c r="Q109" s="22"/>
      <c r="R109" s="22"/>
      <c r="S109" s="22"/>
      <c r="T109" s="22"/>
      <c r="U109" s="22"/>
      <c r="V109" s="22"/>
    </row>
    <row r="110" spans="1:22" s="1" customFormat="1" ht="24" customHeight="1" x14ac:dyDescent="0.2">
      <c r="A110" s="23" t="s">
        <v>170</v>
      </c>
      <c r="B110" s="96" t="s">
        <v>32</v>
      </c>
      <c r="C110" s="97"/>
      <c r="D110" s="97"/>
      <c r="E110" s="97"/>
      <c r="F110" s="97"/>
      <c r="G110" s="97"/>
      <c r="H110" s="98"/>
      <c r="I110" s="24" t="s">
        <v>26</v>
      </c>
      <c r="J110" s="25">
        <v>0</v>
      </c>
      <c r="K110" s="75">
        <v>0</v>
      </c>
      <c r="L110" s="26">
        <f t="shared" si="3"/>
        <v>0</v>
      </c>
      <c r="M110" s="27" t="str">
        <f t="shared" si="2"/>
        <v>- // -</v>
      </c>
      <c r="N110" s="28"/>
      <c r="O110" s="22"/>
      <c r="P110" s="36"/>
      <c r="Q110" s="22"/>
      <c r="R110" s="22"/>
      <c r="S110" s="22"/>
      <c r="T110" s="22"/>
      <c r="U110" s="22"/>
      <c r="V110" s="22"/>
    </row>
    <row r="111" spans="1:22" s="1" customFormat="1" ht="24" customHeight="1" x14ac:dyDescent="0.2">
      <c r="A111" s="23" t="s">
        <v>171</v>
      </c>
      <c r="B111" s="96" t="s">
        <v>34</v>
      </c>
      <c r="C111" s="97"/>
      <c r="D111" s="97"/>
      <c r="E111" s="97"/>
      <c r="F111" s="97"/>
      <c r="G111" s="97"/>
      <c r="H111" s="98"/>
      <c r="I111" s="24" t="s">
        <v>26</v>
      </c>
      <c r="J111" s="25">
        <v>0</v>
      </c>
      <c r="K111" s="75">
        <v>0</v>
      </c>
      <c r="L111" s="26">
        <f t="shared" si="3"/>
        <v>0</v>
      </c>
      <c r="M111" s="27" t="str">
        <f t="shared" si="2"/>
        <v>- // -</v>
      </c>
      <c r="N111" s="28"/>
      <c r="O111" s="22"/>
      <c r="P111" s="36"/>
      <c r="Q111" s="22"/>
      <c r="R111" s="22"/>
      <c r="S111" s="22"/>
      <c r="T111" s="22"/>
      <c r="U111" s="22"/>
      <c r="V111" s="22"/>
    </row>
    <row r="112" spans="1:22" s="1" customFormat="1" ht="12" x14ac:dyDescent="0.2">
      <c r="A112" s="23" t="s">
        <v>172</v>
      </c>
      <c r="B112" s="102" t="s">
        <v>36</v>
      </c>
      <c r="C112" s="103"/>
      <c r="D112" s="103"/>
      <c r="E112" s="103"/>
      <c r="F112" s="103"/>
      <c r="G112" s="103"/>
      <c r="H112" s="104"/>
      <c r="I112" s="24" t="s">
        <v>26</v>
      </c>
      <c r="J112" s="25">
        <v>0</v>
      </c>
      <c r="K112" s="75">
        <v>0</v>
      </c>
      <c r="L112" s="26">
        <f t="shared" si="3"/>
        <v>0</v>
      </c>
      <c r="M112" s="27" t="str">
        <f t="shared" si="2"/>
        <v>- // -</v>
      </c>
      <c r="N112" s="28"/>
      <c r="O112" s="22"/>
      <c r="P112" s="36"/>
      <c r="Q112" s="22"/>
      <c r="R112" s="22"/>
      <c r="S112" s="22"/>
      <c r="T112" s="22"/>
      <c r="U112" s="22"/>
      <c r="V112" s="22"/>
    </row>
    <row r="113" spans="1:22" s="1" customFormat="1" ht="12" x14ac:dyDescent="0.2">
      <c r="A113" s="23" t="s">
        <v>173</v>
      </c>
      <c r="B113" s="102" t="s">
        <v>38</v>
      </c>
      <c r="C113" s="103"/>
      <c r="D113" s="103"/>
      <c r="E113" s="103"/>
      <c r="F113" s="103"/>
      <c r="G113" s="103"/>
      <c r="H113" s="104"/>
      <c r="I113" s="24" t="s">
        <v>26</v>
      </c>
      <c r="J113" s="25"/>
      <c r="K113" s="75">
        <v>-483.63681008542778</v>
      </c>
      <c r="L113" s="26">
        <f t="shared" si="3"/>
        <v>-483.63681008542778</v>
      </c>
      <c r="M113" s="27" t="str">
        <f t="shared" si="2"/>
        <v>- // -</v>
      </c>
      <c r="N113" s="28"/>
      <c r="O113" s="22"/>
      <c r="P113" s="36"/>
      <c r="Q113" s="22"/>
      <c r="R113" s="22"/>
      <c r="S113" s="22"/>
      <c r="T113" s="22"/>
      <c r="U113" s="22"/>
      <c r="V113" s="22"/>
    </row>
    <row r="114" spans="1:22" s="1" customFormat="1" ht="12" x14ac:dyDescent="0.2">
      <c r="A114" s="23" t="s">
        <v>174</v>
      </c>
      <c r="B114" s="102" t="s">
        <v>40</v>
      </c>
      <c r="C114" s="103"/>
      <c r="D114" s="103"/>
      <c r="E114" s="103"/>
      <c r="F114" s="103"/>
      <c r="G114" s="103"/>
      <c r="H114" s="104"/>
      <c r="I114" s="24" t="s">
        <v>26</v>
      </c>
      <c r="J114" s="25">
        <v>0</v>
      </c>
      <c r="K114" s="75">
        <v>0</v>
      </c>
      <c r="L114" s="26">
        <f t="shared" si="3"/>
        <v>0</v>
      </c>
      <c r="M114" s="27" t="str">
        <f t="shared" si="2"/>
        <v>- // -</v>
      </c>
      <c r="N114" s="28"/>
      <c r="O114" s="22"/>
      <c r="P114" s="36"/>
      <c r="Q114" s="22"/>
      <c r="R114" s="22"/>
      <c r="S114" s="22"/>
      <c r="T114" s="22"/>
      <c r="U114" s="22"/>
      <c r="V114" s="22"/>
    </row>
    <row r="115" spans="1:22" s="1" customFormat="1" ht="12" x14ac:dyDescent="0.2">
      <c r="A115" s="23" t="s">
        <v>175</v>
      </c>
      <c r="B115" s="102" t="s">
        <v>42</v>
      </c>
      <c r="C115" s="103"/>
      <c r="D115" s="103"/>
      <c r="E115" s="103"/>
      <c r="F115" s="103"/>
      <c r="G115" s="103"/>
      <c r="H115" s="104"/>
      <c r="I115" s="24" t="s">
        <v>26</v>
      </c>
      <c r="J115" s="25"/>
      <c r="K115" s="75">
        <v>2.1489045195209577</v>
      </c>
      <c r="L115" s="26">
        <f t="shared" si="3"/>
        <v>2.1489045195209577</v>
      </c>
      <c r="M115" s="27" t="str">
        <f t="shared" si="2"/>
        <v>- // -</v>
      </c>
      <c r="N115" s="28"/>
      <c r="O115" s="22"/>
      <c r="P115" s="36"/>
      <c r="Q115" s="22"/>
      <c r="R115" s="22"/>
      <c r="S115" s="22"/>
      <c r="T115" s="22"/>
      <c r="U115" s="22"/>
      <c r="V115" s="22"/>
    </row>
    <row r="116" spans="1:22" s="1" customFormat="1" ht="12" x14ac:dyDescent="0.2">
      <c r="A116" s="23" t="s">
        <v>176</v>
      </c>
      <c r="B116" s="102" t="s">
        <v>44</v>
      </c>
      <c r="C116" s="103"/>
      <c r="D116" s="103"/>
      <c r="E116" s="103"/>
      <c r="F116" s="103"/>
      <c r="G116" s="103"/>
      <c r="H116" s="104"/>
      <c r="I116" s="24" t="s">
        <v>26</v>
      </c>
      <c r="J116" s="25">
        <v>0</v>
      </c>
      <c r="K116" s="75">
        <v>0</v>
      </c>
      <c r="L116" s="26">
        <f t="shared" si="3"/>
        <v>0</v>
      </c>
      <c r="M116" s="27" t="str">
        <f t="shared" si="2"/>
        <v>- // -</v>
      </c>
      <c r="N116" s="28"/>
      <c r="O116" s="22"/>
      <c r="P116" s="36"/>
      <c r="Q116" s="22"/>
      <c r="R116" s="22"/>
      <c r="S116" s="22"/>
      <c r="T116" s="22"/>
      <c r="U116" s="22"/>
      <c r="V116" s="22"/>
    </row>
    <row r="117" spans="1:22" s="1" customFormat="1" ht="12" x14ac:dyDescent="0.2">
      <c r="A117" s="23" t="s">
        <v>177</v>
      </c>
      <c r="B117" s="102" t="s">
        <v>46</v>
      </c>
      <c r="C117" s="103"/>
      <c r="D117" s="103"/>
      <c r="E117" s="103"/>
      <c r="F117" s="103"/>
      <c r="G117" s="103"/>
      <c r="H117" s="104"/>
      <c r="I117" s="24" t="s">
        <v>26</v>
      </c>
      <c r="J117" s="25">
        <v>0</v>
      </c>
      <c r="K117" s="75">
        <v>0</v>
      </c>
      <c r="L117" s="26">
        <f t="shared" si="3"/>
        <v>0</v>
      </c>
      <c r="M117" s="27" t="str">
        <f t="shared" si="2"/>
        <v>- // -</v>
      </c>
      <c r="N117" s="28"/>
      <c r="O117" s="22"/>
      <c r="P117" s="36"/>
      <c r="Q117" s="22"/>
      <c r="R117" s="22"/>
      <c r="S117" s="22"/>
      <c r="T117" s="22"/>
      <c r="U117" s="22"/>
      <c r="V117" s="22"/>
    </row>
    <row r="118" spans="1:22" s="1" customFormat="1" ht="24" customHeight="1" x14ac:dyDescent="0.2">
      <c r="A118" s="23" t="s">
        <v>178</v>
      </c>
      <c r="B118" s="93" t="s">
        <v>48</v>
      </c>
      <c r="C118" s="94"/>
      <c r="D118" s="94"/>
      <c r="E118" s="94"/>
      <c r="F118" s="94"/>
      <c r="G118" s="94"/>
      <c r="H118" s="95"/>
      <c r="I118" s="24" t="s">
        <v>26</v>
      </c>
      <c r="J118" s="25">
        <v>0</v>
      </c>
      <c r="K118" s="75">
        <v>0</v>
      </c>
      <c r="L118" s="26">
        <f t="shared" si="3"/>
        <v>0</v>
      </c>
      <c r="M118" s="27" t="str">
        <f t="shared" si="2"/>
        <v>- // -</v>
      </c>
      <c r="N118" s="28"/>
      <c r="O118" s="22"/>
      <c r="P118" s="36"/>
      <c r="Q118" s="22"/>
      <c r="R118" s="22"/>
      <c r="S118" s="22"/>
      <c r="T118" s="22"/>
      <c r="U118" s="22"/>
      <c r="V118" s="22"/>
    </row>
    <row r="119" spans="1:22" s="1" customFormat="1" ht="12" x14ac:dyDescent="0.2">
      <c r="A119" s="23" t="s">
        <v>179</v>
      </c>
      <c r="B119" s="86" t="s">
        <v>50</v>
      </c>
      <c r="C119" s="87"/>
      <c r="D119" s="87"/>
      <c r="E119" s="87"/>
      <c r="F119" s="87"/>
      <c r="G119" s="87"/>
      <c r="H119" s="88"/>
      <c r="I119" s="24" t="s">
        <v>26</v>
      </c>
      <c r="J119" s="25">
        <v>0</v>
      </c>
      <c r="K119" s="75">
        <v>0</v>
      </c>
      <c r="L119" s="26">
        <f t="shared" si="3"/>
        <v>0</v>
      </c>
      <c r="M119" s="27" t="str">
        <f t="shared" si="2"/>
        <v>- // -</v>
      </c>
      <c r="N119" s="28"/>
      <c r="O119" s="22"/>
      <c r="P119" s="36"/>
      <c r="Q119" s="22"/>
      <c r="R119" s="22"/>
      <c r="S119" s="22"/>
      <c r="T119" s="22"/>
      <c r="U119" s="22"/>
      <c r="V119" s="22"/>
    </row>
    <row r="120" spans="1:22" s="1" customFormat="1" ht="12" x14ac:dyDescent="0.2">
      <c r="A120" s="23" t="s">
        <v>180</v>
      </c>
      <c r="B120" s="86" t="s">
        <v>52</v>
      </c>
      <c r="C120" s="87"/>
      <c r="D120" s="87"/>
      <c r="E120" s="87"/>
      <c r="F120" s="87"/>
      <c r="G120" s="87"/>
      <c r="H120" s="88"/>
      <c r="I120" s="24" t="s">
        <v>26</v>
      </c>
      <c r="J120" s="25">
        <v>0</v>
      </c>
      <c r="K120" s="75">
        <v>0</v>
      </c>
      <c r="L120" s="26">
        <f t="shared" si="3"/>
        <v>0</v>
      </c>
      <c r="M120" s="27" t="str">
        <f t="shared" si="2"/>
        <v>- // -</v>
      </c>
      <c r="N120" s="28"/>
      <c r="O120" s="22"/>
      <c r="P120" s="36"/>
      <c r="Q120" s="22"/>
      <c r="R120" s="22"/>
      <c r="S120" s="22"/>
      <c r="T120" s="22"/>
      <c r="U120" s="22"/>
      <c r="V120" s="22"/>
    </row>
    <row r="121" spans="1:22" s="1" customFormat="1" ht="12" x14ac:dyDescent="0.2">
      <c r="A121" s="23" t="s">
        <v>181</v>
      </c>
      <c r="B121" s="102" t="s">
        <v>54</v>
      </c>
      <c r="C121" s="103"/>
      <c r="D121" s="103"/>
      <c r="E121" s="103"/>
      <c r="F121" s="103"/>
      <c r="G121" s="103"/>
      <c r="H121" s="104"/>
      <c r="I121" s="24" t="s">
        <v>26</v>
      </c>
      <c r="J121" s="25"/>
      <c r="K121" s="75">
        <v>31.843684336067948</v>
      </c>
      <c r="L121" s="26">
        <f t="shared" si="3"/>
        <v>31.843684336067948</v>
      </c>
      <c r="M121" s="27" t="str">
        <f t="shared" si="2"/>
        <v>- // -</v>
      </c>
      <c r="N121" s="28"/>
      <c r="O121" s="22"/>
      <c r="P121" s="36"/>
      <c r="Q121" s="22"/>
      <c r="R121" s="22"/>
      <c r="S121" s="22"/>
      <c r="T121" s="22"/>
      <c r="U121" s="22"/>
      <c r="V121" s="22"/>
    </row>
    <row r="122" spans="1:22" s="1" customFormat="1" ht="12" x14ac:dyDescent="0.2">
      <c r="A122" s="23" t="s">
        <v>182</v>
      </c>
      <c r="B122" s="114" t="s">
        <v>183</v>
      </c>
      <c r="C122" s="115"/>
      <c r="D122" s="115"/>
      <c r="E122" s="115"/>
      <c r="F122" s="115"/>
      <c r="G122" s="115"/>
      <c r="H122" s="116"/>
      <c r="I122" s="24" t="s">
        <v>26</v>
      </c>
      <c r="J122" s="25">
        <v>0</v>
      </c>
      <c r="K122" s="61">
        <f>K123+SUM(K127:K133)+K136</f>
        <v>91.128887777326497</v>
      </c>
      <c r="L122" s="26">
        <f t="shared" si="3"/>
        <v>91.128887777326497</v>
      </c>
      <c r="M122" s="27" t="str">
        <f t="shared" si="2"/>
        <v>- // -</v>
      </c>
      <c r="N122" s="28"/>
      <c r="O122" s="22"/>
      <c r="P122" s="36"/>
      <c r="Q122" s="22"/>
      <c r="R122" s="22"/>
      <c r="S122" s="22"/>
      <c r="T122" s="22"/>
      <c r="U122" s="22"/>
      <c r="V122" s="22"/>
    </row>
    <row r="123" spans="1:22" s="1" customFormat="1" ht="12" x14ac:dyDescent="0.2">
      <c r="A123" s="23" t="s">
        <v>184</v>
      </c>
      <c r="B123" s="102" t="s">
        <v>28</v>
      </c>
      <c r="C123" s="103"/>
      <c r="D123" s="103"/>
      <c r="E123" s="103"/>
      <c r="F123" s="103"/>
      <c r="G123" s="103"/>
      <c r="H123" s="104"/>
      <c r="I123" s="24" t="s">
        <v>26</v>
      </c>
      <c r="J123" s="25">
        <v>0</v>
      </c>
      <c r="K123" s="75">
        <v>0</v>
      </c>
      <c r="L123" s="26">
        <f t="shared" si="3"/>
        <v>0</v>
      </c>
      <c r="M123" s="27" t="str">
        <f t="shared" si="2"/>
        <v>- // -</v>
      </c>
      <c r="N123" s="28"/>
      <c r="O123" s="22"/>
      <c r="P123" s="36"/>
      <c r="Q123" s="22"/>
      <c r="R123" s="22"/>
      <c r="S123" s="22"/>
      <c r="T123" s="22"/>
      <c r="U123" s="22"/>
      <c r="V123" s="22"/>
    </row>
    <row r="124" spans="1:22" s="1" customFormat="1" ht="24" customHeight="1" x14ac:dyDescent="0.2">
      <c r="A124" s="23" t="s">
        <v>185</v>
      </c>
      <c r="B124" s="96" t="s">
        <v>30</v>
      </c>
      <c r="C124" s="97"/>
      <c r="D124" s="97"/>
      <c r="E124" s="97"/>
      <c r="F124" s="97"/>
      <c r="G124" s="97"/>
      <c r="H124" s="98"/>
      <c r="I124" s="24" t="s">
        <v>26</v>
      </c>
      <c r="J124" s="25">
        <v>0</v>
      </c>
      <c r="K124" s="75">
        <v>0</v>
      </c>
      <c r="L124" s="26">
        <f t="shared" si="3"/>
        <v>0</v>
      </c>
      <c r="M124" s="27" t="str">
        <f t="shared" si="2"/>
        <v>- // -</v>
      </c>
      <c r="N124" s="28"/>
      <c r="O124" s="22"/>
      <c r="P124" s="36"/>
      <c r="Q124" s="22"/>
      <c r="R124" s="22"/>
      <c r="S124" s="22"/>
      <c r="T124" s="22"/>
      <c r="U124" s="22"/>
      <c r="V124" s="22"/>
    </row>
    <row r="125" spans="1:22" s="1" customFormat="1" ht="24" customHeight="1" x14ac:dyDescent="0.2">
      <c r="A125" s="23" t="s">
        <v>186</v>
      </c>
      <c r="B125" s="96" t="s">
        <v>32</v>
      </c>
      <c r="C125" s="97"/>
      <c r="D125" s="97"/>
      <c r="E125" s="97"/>
      <c r="F125" s="97"/>
      <c r="G125" s="97"/>
      <c r="H125" s="98"/>
      <c r="I125" s="24" t="s">
        <v>26</v>
      </c>
      <c r="J125" s="25">
        <v>0</v>
      </c>
      <c r="K125" s="75">
        <v>0</v>
      </c>
      <c r="L125" s="26">
        <f t="shared" si="3"/>
        <v>0</v>
      </c>
      <c r="M125" s="27" t="str">
        <f t="shared" si="2"/>
        <v>- // -</v>
      </c>
      <c r="N125" s="28"/>
      <c r="O125" s="22"/>
      <c r="P125" s="36"/>
      <c r="Q125" s="22"/>
      <c r="R125" s="22"/>
      <c r="S125" s="22"/>
      <c r="T125" s="22"/>
      <c r="U125" s="22"/>
      <c r="V125" s="22"/>
    </row>
    <row r="126" spans="1:22" s="1" customFormat="1" ht="24" customHeight="1" x14ac:dyDescent="0.2">
      <c r="A126" s="23" t="s">
        <v>187</v>
      </c>
      <c r="B126" s="96" t="s">
        <v>34</v>
      </c>
      <c r="C126" s="97"/>
      <c r="D126" s="97"/>
      <c r="E126" s="97"/>
      <c r="F126" s="97"/>
      <c r="G126" s="97"/>
      <c r="H126" s="98"/>
      <c r="I126" s="24" t="s">
        <v>26</v>
      </c>
      <c r="J126" s="25">
        <v>0</v>
      </c>
      <c r="K126" s="75">
        <v>0</v>
      </c>
      <c r="L126" s="26">
        <f t="shared" si="3"/>
        <v>0</v>
      </c>
      <c r="M126" s="27" t="str">
        <f t="shared" si="2"/>
        <v>- // -</v>
      </c>
      <c r="N126" s="28"/>
      <c r="O126" s="22"/>
      <c r="P126" s="36"/>
      <c r="Q126" s="22"/>
      <c r="R126" s="22"/>
      <c r="S126" s="22"/>
      <c r="T126" s="22"/>
      <c r="U126" s="22"/>
      <c r="V126" s="22"/>
    </row>
    <row r="127" spans="1:22" s="1" customFormat="1" ht="12" x14ac:dyDescent="0.2">
      <c r="A127" s="23" t="s">
        <v>188</v>
      </c>
      <c r="B127" s="102" t="s">
        <v>189</v>
      </c>
      <c r="C127" s="103"/>
      <c r="D127" s="103"/>
      <c r="E127" s="103"/>
      <c r="F127" s="103"/>
      <c r="G127" s="103"/>
      <c r="H127" s="104"/>
      <c r="I127" s="24" t="s">
        <v>26</v>
      </c>
      <c r="J127" s="25">
        <v>0</v>
      </c>
      <c r="K127" s="75">
        <v>0</v>
      </c>
      <c r="L127" s="26">
        <f t="shared" si="3"/>
        <v>0</v>
      </c>
      <c r="M127" s="27" t="str">
        <f t="shared" si="2"/>
        <v>- // -</v>
      </c>
      <c r="N127" s="28"/>
      <c r="O127" s="22"/>
      <c r="P127" s="36"/>
      <c r="Q127" s="22"/>
      <c r="R127" s="22"/>
      <c r="S127" s="22"/>
      <c r="T127" s="22"/>
      <c r="U127" s="22"/>
      <c r="V127" s="22"/>
    </row>
    <row r="128" spans="1:22" s="1" customFormat="1" ht="12" x14ac:dyDescent="0.2">
      <c r="A128" s="23" t="s">
        <v>190</v>
      </c>
      <c r="B128" s="102" t="s">
        <v>191</v>
      </c>
      <c r="C128" s="103"/>
      <c r="D128" s="103"/>
      <c r="E128" s="103"/>
      <c r="F128" s="103"/>
      <c r="G128" s="103"/>
      <c r="H128" s="104"/>
      <c r="I128" s="24" t="s">
        <v>26</v>
      </c>
      <c r="J128" s="25"/>
      <c r="K128" s="75">
        <v>98.01818121833918</v>
      </c>
      <c r="L128" s="26">
        <f t="shared" si="3"/>
        <v>98.01818121833918</v>
      </c>
      <c r="M128" s="27" t="str">
        <f t="shared" si="2"/>
        <v>- // -</v>
      </c>
      <c r="N128" s="28"/>
      <c r="O128" s="22"/>
      <c r="P128" s="36"/>
      <c r="Q128" s="22"/>
      <c r="R128" s="22"/>
      <c r="S128" s="22"/>
      <c r="T128" s="22"/>
      <c r="U128" s="22"/>
      <c r="V128" s="22"/>
    </row>
    <row r="129" spans="1:22" s="1" customFormat="1" ht="12" x14ac:dyDescent="0.2">
      <c r="A129" s="23" t="s">
        <v>192</v>
      </c>
      <c r="B129" s="102" t="s">
        <v>193</v>
      </c>
      <c r="C129" s="103"/>
      <c r="D129" s="103"/>
      <c r="E129" s="103"/>
      <c r="F129" s="103"/>
      <c r="G129" s="103"/>
      <c r="H129" s="104"/>
      <c r="I129" s="24" t="s">
        <v>26</v>
      </c>
      <c r="J129" s="25">
        <v>0</v>
      </c>
      <c r="K129" s="75">
        <v>0</v>
      </c>
      <c r="L129" s="26">
        <f t="shared" si="3"/>
        <v>0</v>
      </c>
      <c r="M129" s="27" t="str">
        <f t="shared" si="2"/>
        <v>- // -</v>
      </c>
      <c r="N129" s="28"/>
      <c r="O129" s="22"/>
      <c r="P129" s="36"/>
      <c r="Q129" s="22"/>
      <c r="R129" s="22"/>
      <c r="S129" s="22"/>
      <c r="T129" s="22"/>
      <c r="U129" s="22"/>
      <c r="V129" s="22"/>
    </row>
    <row r="130" spans="1:22" s="1" customFormat="1" ht="12" x14ac:dyDescent="0.2">
      <c r="A130" s="23" t="s">
        <v>194</v>
      </c>
      <c r="B130" s="102" t="s">
        <v>195</v>
      </c>
      <c r="C130" s="103"/>
      <c r="D130" s="103"/>
      <c r="E130" s="103"/>
      <c r="F130" s="103"/>
      <c r="G130" s="103"/>
      <c r="H130" s="104"/>
      <c r="I130" s="24" t="s">
        <v>26</v>
      </c>
      <c r="J130" s="25">
        <v>0</v>
      </c>
      <c r="K130" s="76">
        <v>-0.43551610655865958</v>
      </c>
      <c r="L130" s="26">
        <f t="shared" si="3"/>
        <v>-0.43551610655865958</v>
      </c>
      <c r="M130" s="27" t="str">
        <f t="shared" si="2"/>
        <v>- // -</v>
      </c>
      <c r="N130" s="28"/>
      <c r="O130" s="22"/>
      <c r="P130" s="36"/>
      <c r="Q130" s="22"/>
      <c r="R130" s="22"/>
      <c r="S130" s="22"/>
      <c r="T130" s="22"/>
      <c r="U130" s="22"/>
      <c r="V130" s="22"/>
    </row>
    <row r="131" spans="1:22" s="1" customFormat="1" ht="12" x14ac:dyDescent="0.2">
      <c r="A131" s="23" t="s">
        <v>196</v>
      </c>
      <c r="B131" s="102" t="s">
        <v>197</v>
      </c>
      <c r="C131" s="103"/>
      <c r="D131" s="103"/>
      <c r="E131" s="103"/>
      <c r="F131" s="103"/>
      <c r="G131" s="103"/>
      <c r="H131" s="104"/>
      <c r="I131" s="24" t="s">
        <v>26</v>
      </c>
      <c r="J131" s="25">
        <v>0</v>
      </c>
      <c r="K131" s="75">
        <v>0</v>
      </c>
      <c r="L131" s="26">
        <f t="shared" si="3"/>
        <v>0</v>
      </c>
      <c r="M131" s="27" t="str">
        <f t="shared" si="2"/>
        <v>- // -</v>
      </c>
      <c r="N131" s="28"/>
      <c r="O131" s="22"/>
      <c r="P131" s="36"/>
      <c r="Q131" s="22"/>
      <c r="R131" s="22"/>
      <c r="S131" s="22"/>
      <c r="T131" s="22"/>
      <c r="U131" s="22"/>
      <c r="V131" s="22"/>
    </row>
    <row r="132" spans="1:22" s="1" customFormat="1" ht="12" x14ac:dyDescent="0.2">
      <c r="A132" s="23" t="s">
        <v>198</v>
      </c>
      <c r="B132" s="102" t="s">
        <v>199</v>
      </c>
      <c r="C132" s="103"/>
      <c r="D132" s="103"/>
      <c r="E132" s="103"/>
      <c r="F132" s="103"/>
      <c r="G132" s="103"/>
      <c r="H132" s="104"/>
      <c r="I132" s="24" t="s">
        <v>26</v>
      </c>
      <c r="J132" s="25">
        <v>0</v>
      </c>
      <c r="K132" s="75">
        <v>0</v>
      </c>
      <c r="L132" s="26">
        <f t="shared" si="3"/>
        <v>0</v>
      </c>
      <c r="M132" s="27" t="str">
        <f t="shared" si="2"/>
        <v>- // -</v>
      </c>
      <c r="N132" s="28"/>
      <c r="O132" s="22"/>
      <c r="P132" s="36"/>
      <c r="Q132" s="22"/>
      <c r="R132" s="22"/>
      <c r="S132" s="22"/>
      <c r="T132" s="22"/>
      <c r="U132" s="22"/>
      <c r="V132" s="22"/>
    </row>
    <row r="133" spans="1:22" s="1" customFormat="1" ht="24" customHeight="1" x14ac:dyDescent="0.2">
      <c r="A133" s="23" t="s">
        <v>200</v>
      </c>
      <c r="B133" s="93" t="s">
        <v>48</v>
      </c>
      <c r="C133" s="94"/>
      <c r="D133" s="94"/>
      <c r="E133" s="94"/>
      <c r="F133" s="94"/>
      <c r="G133" s="94"/>
      <c r="H133" s="95"/>
      <c r="I133" s="24" t="s">
        <v>26</v>
      </c>
      <c r="J133" s="25">
        <v>0</v>
      </c>
      <c r="K133" s="75">
        <v>0</v>
      </c>
      <c r="L133" s="26">
        <f t="shared" si="3"/>
        <v>0</v>
      </c>
      <c r="M133" s="27" t="str">
        <f t="shared" si="2"/>
        <v>- // -</v>
      </c>
      <c r="N133" s="28"/>
      <c r="O133" s="22"/>
      <c r="P133" s="36"/>
      <c r="Q133" s="22"/>
      <c r="R133" s="22"/>
      <c r="S133" s="22"/>
      <c r="T133" s="22"/>
      <c r="U133" s="22"/>
      <c r="V133" s="22"/>
    </row>
    <row r="134" spans="1:22" s="1" customFormat="1" ht="12" x14ac:dyDescent="0.2">
      <c r="A134" s="23" t="s">
        <v>201</v>
      </c>
      <c r="B134" s="86" t="s">
        <v>50</v>
      </c>
      <c r="C134" s="87"/>
      <c r="D134" s="87"/>
      <c r="E134" s="87"/>
      <c r="F134" s="87"/>
      <c r="G134" s="87"/>
      <c r="H134" s="88"/>
      <c r="I134" s="24" t="s">
        <v>26</v>
      </c>
      <c r="J134" s="25">
        <v>0</v>
      </c>
      <c r="K134" s="75">
        <v>0</v>
      </c>
      <c r="L134" s="26">
        <f t="shared" si="3"/>
        <v>0</v>
      </c>
      <c r="M134" s="27" t="str">
        <f t="shared" si="2"/>
        <v>- // -</v>
      </c>
      <c r="N134" s="28"/>
      <c r="O134" s="22"/>
      <c r="P134" s="36"/>
      <c r="Q134" s="22"/>
      <c r="R134" s="22"/>
      <c r="S134" s="22"/>
      <c r="T134" s="22"/>
      <c r="U134" s="22"/>
      <c r="V134" s="22"/>
    </row>
    <row r="135" spans="1:22" s="1" customFormat="1" ht="12" x14ac:dyDescent="0.2">
      <c r="A135" s="23" t="s">
        <v>202</v>
      </c>
      <c r="B135" s="86" t="s">
        <v>52</v>
      </c>
      <c r="C135" s="87"/>
      <c r="D135" s="87"/>
      <c r="E135" s="87"/>
      <c r="F135" s="87"/>
      <c r="G135" s="87"/>
      <c r="H135" s="88"/>
      <c r="I135" s="24" t="s">
        <v>26</v>
      </c>
      <c r="J135" s="25">
        <v>0</v>
      </c>
      <c r="K135" s="75">
        <v>0</v>
      </c>
      <c r="L135" s="26">
        <f t="shared" si="3"/>
        <v>0</v>
      </c>
      <c r="M135" s="27" t="str">
        <f t="shared" si="2"/>
        <v>- // -</v>
      </c>
      <c r="N135" s="28"/>
      <c r="O135" s="22"/>
      <c r="P135" s="36"/>
      <c r="Q135" s="22"/>
      <c r="R135" s="22"/>
      <c r="S135" s="22"/>
      <c r="T135" s="22"/>
      <c r="U135" s="22"/>
      <c r="V135" s="22"/>
    </row>
    <row r="136" spans="1:22" s="1" customFormat="1" ht="12" x14ac:dyDescent="0.2">
      <c r="A136" s="23" t="s">
        <v>203</v>
      </c>
      <c r="B136" s="102" t="s">
        <v>204</v>
      </c>
      <c r="C136" s="103"/>
      <c r="D136" s="103"/>
      <c r="E136" s="103"/>
      <c r="F136" s="103"/>
      <c r="G136" s="103"/>
      <c r="H136" s="104"/>
      <c r="I136" s="24" t="s">
        <v>26</v>
      </c>
      <c r="J136" s="25"/>
      <c r="K136" s="75">
        <v>-6.4537773344540179</v>
      </c>
      <c r="L136" s="26">
        <f t="shared" si="3"/>
        <v>-6.4537773344540179</v>
      </c>
      <c r="M136" s="27" t="str">
        <f t="shared" si="2"/>
        <v>- // -</v>
      </c>
      <c r="N136" s="28"/>
      <c r="O136" s="22"/>
      <c r="P136" s="36"/>
      <c r="Q136" s="22"/>
      <c r="R136" s="22"/>
      <c r="S136" s="22"/>
      <c r="T136" s="22"/>
      <c r="U136" s="22"/>
      <c r="V136" s="22"/>
    </row>
    <row r="137" spans="1:22" s="1" customFormat="1" ht="12" x14ac:dyDescent="0.2">
      <c r="A137" s="23" t="s">
        <v>205</v>
      </c>
      <c r="B137" s="114" t="s">
        <v>206</v>
      </c>
      <c r="C137" s="115"/>
      <c r="D137" s="115"/>
      <c r="E137" s="115"/>
      <c r="F137" s="115"/>
      <c r="G137" s="115"/>
      <c r="H137" s="116"/>
      <c r="I137" s="24" t="s">
        <v>26</v>
      </c>
      <c r="J137" s="25">
        <v>0</v>
      </c>
      <c r="K137" s="75">
        <f>K107+K122</f>
        <v>-358.51533345251244</v>
      </c>
      <c r="L137" s="26">
        <f t="shared" si="3"/>
        <v>-358.51533345251244</v>
      </c>
      <c r="M137" s="27" t="str">
        <f t="shared" si="2"/>
        <v>- // -</v>
      </c>
      <c r="N137" s="28"/>
      <c r="O137" s="22"/>
      <c r="P137" s="36"/>
      <c r="Q137" s="22"/>
      <c r="R137" s="22"/>
      <c r="S137" s="22"/>
      <c r="T137" s="22"/>
      <c r="U137" s="22"/>
      <c r="V137" s="22"/>
    </row>
    <row r="138" spans="1:22" s="1" customFormat="1" ht="12" x14ac:dyDescent="0.2">
      <c r="A138" s="23" t="s">
        <v>207</v>
      </c>
      <c r="B138" s="102" t="s">
        <v>28</v>
      </c>
      <c r="C138" s="103"/>
      <c r="D138" s="103"/>
      <c r="E138" s="103"/>
      <c r="F138" s="103"/>
      <c r="G138" s="103"/>
      <c r="H138" s="104"/>
      <c r="I138" s="24" t="s">
        <v>26</v>
      </c>
      <c r="J138" s="25">
        <v>0</v>
      </c>
      <c r="K138" s="75">
        <v>0</v>
      </c>
      <c r="L138" s="26">
        <f t="shared" si="3"/>
        <v>0</v>
      </c>
      <c r="M138" s="27" t="str">
        <f t="shared" si="2"/>
        <v>- // -</v>
      </c>
      <c r="N138" s="28"/>
      <c r="O138" s="22"/>
      <c r="P138" s="36"/>
      <c r="Q138" s="22"/>
      <c r="R138" s="22"/>
      <c r="S138" s="22"/>
      <c r="T138" s="22"/>
      <c r="U138" s="22"/>
      <c r="V138" s="22"/>
    </row>
    <row r="139" spans="1:22" s="1" customFormat="1" ht="24" customHeight="1" x14ac:dyDescent="0.2">
      <c r="A139" s="23" t="s">
        <v>208</v>
      </c>
      <c r="B139" s="96" t="s">
        <v>30</v>
      </c>
      <c r="C139" s="97"/>
      <c r="D139" s="97"/>
      <c r="E139" s="97"/>
      <c r="F139" s="97"/>
      <c r="G139" s="97"/>
      <c r="H139" s="98"/>
      <c r="I139" s="24" t="s">
        <v>26</v>
      </c>
      <c r="J139" s="25">
        <v>0</v>
      </c>
      <c r="K139" s="75">
        <v>0</v>
      </c>
      <c r="L139" s="26">
        <f t="shared" si="3"/>
        <v>0</v>
      </c>
      <c r="M139" s="27" t="str">
        <f t="shared" si="2"/>
        <v>- // -</v>
      </c>
      <c r="N139" s="28"/>
      <c r="O139" s="22"/>
      <c r="P139" s="36"/>
      <c r="Q139" s="22"/>
      <c r="R139" s="22"/>
      <c r="S139" s="22"/>
      <c r="T139" s="22"/>
      <c r="U139" s="22"/>
      <c r="V139" s="22"/>
    </row>
    <row r="140" spans="1:22" s="1" customFormat="1" ht="24" customHeight="1" x14ac:dyDescent="0.2">
      <c r="A140" s="23" t="s">
        <v>209</v>
      </c>
      <c r="B140" s="96" t="s">
        <v>32</v>
      </c>
      <c r="C140" s="97"/>
      <c r="D140" s="97"/>
      <c r="E140" s="97"/>
      <c r="F140" s="97"/>
      <c r="G140" s="97"/>
      <c r="H140" s="98"/>
      <c r="I140" s="24" t="s">
        <v>26</v>
      </c>
      <c r="J140" s="25">
        <v>0</v>
      </c>
      <c r="K140" s="75">
        <v>0</v>
      </c>
      <c r="L140" s="26">
        <f t="shared" si="3"/>
        <v>0</v>
      </c>
      <c r="M140" s="27" t="str">
        <f t="shared" si="2"/>
        <v>- // -</v>
      </c>
      <c r="N140" s="28"/>
      <c r="O140" s="22"/>
      <c r="P140" s="36"/>
      <c r="Q140" s="22"/>
      <c r="R140" s="22"/>
      <c r="S140" s="22"/>
      <c r="T140" s="22"/>
      <c r="U140" s="22"/>
      <c r="V140" s="22"/>
    </row>
    <row r="141" spans="1:22" s="1" customFormat="1" ht="24" customHeight="1" x14ac:dyDescent="0.2">
      <c r="A141" s="23" t="s">
        <v>210</v>
      </c>
      <c r="B141" s="96" t="s">
        <v>34</v>
      </c>
      <c r="C141" s="97"/>
      <c r="D141" s="97"/>
      <c r="E141" s="97"/>
      <c r="F141" s="97"/>
      <c r="G141" s="97"/>
      <c r="H141" s="98"/>
      <c r="I141" s="24" t="s">
        <v>26</v>
      </c>
      <c r="J141" s="25">
        <v>0</v>
      </c>
      <c r="K141" s="75">
        <v>0</v>
      </c>
      <c r="L141" s="26">
        <f t="shared" si="3"/>
        <v>0</v>
      </c>
      <c r="M141" s="27" t="str">
        <f t="shared" si="2"/>
        <v>- // -</v>
      </c>
      <c r="N141" s="28"/>
      <c r="O141" s="22"/>
      <c r="P141" s="36"/>
      <c r="Q141" s="22"/>
      <c r="R141" s="22"/>
      <c r="S141" s="22"/>
      <c r="T141" s="22"/>
      <c r="U141" s="22"/>
      <c r="V141" s="22"/>
    </row>
    <row r="142" spans="1:22" s="1" customFormat="1" ht="12" x14ac:dyDescent="0.2">
      <c r="A142" s="23" t="s">
        <v>211</v>
      </c>
      <c r="B142" s="102" t="s">
        <v>36</v>
      </c>
      <c r="C142" s="103"/>
      <c r="D142" s="103"/>
      <c r="E142" s="103"/>
      <c r="F142" s="103"/>
      <c r="G142" s="103"/>
      <c r="H142" s="104"/>
      <c r="I142" s="24" t="s">
        <v>26</v>
      </c>
      <c r="J142" s="25">
        <v>0</v>
      </c>
      <c r="K142" s="75">
        <v>0</v>
      </c>
      <c r="L142" s="26">
        <f t="shared" si="3"/>
        <v>0</v>
      </c>
      <c r="M142" s="27" t="str">
        <f t="shared" si="2"/>
        <v>- // -</v>
      </c>
      <c r="N142" s="28"/>
      <c r="O142" s="22"/>
      <c r="P142" s="36"/>
      <c r="Q142" s="22"/>
      <c r="R142" s="22"/>
      <c r="S142" s="22"/>
      <c r="T142" s="22"/>
      <c r="U142" s="22"/>
      <c r="V142" s="22"/>
    </row>
    <row r="143" spans="1:22" s="1" customFormat="1" ht="12" x14ac:dyDescent="0.2">
      <c r="A143" s="23" t="s">
        <v>212</v>
      </c>
      <c r="B143" s="102" t="s">
        <v>38</v>
      </c>
      <c r="C143" s="103"/>
      <c r="D143" s="103"/>
      <c r="E143" s="103"/>
      <c r="F143" s="103"/>
      <c r="G143" s="103"/>
      <c r="H143" s="104"/>
      <c r="I143" s="24" t="s">
        <v>26</v>
      </c>
      <c r="J143" s="25"/>
      <c r="K143" s="75">
        <f>K113+K128</f>
        <v>-385.6186288670886</v>
      </c>
      <c r="L143" s="26">
        <f t="shared" si="3"/>
        <v>-385.6186288670886</v>
      </c>
      <c r="M143" s="27" t="str">
        <f t="shared" si="2"/>
        <v>- // -</v>
      </c>
      <c r="N143" s="28"/>
      <c r="O143" s="43"/>
      <c r="P143" s="36"/>
      <c r="Q143" s="22"/>
      <c r="R143" s="22"/>
      <c r="S143" s="22"/>
      <c r="T143" s="22"/>
      <c r="U143" s="22"/>
      <c r="V143" s="22"/>
    </row>
    <row r="144" spans="1:22" s="1" customFormat="1" ht="12" x14ac:dyDescent="0.2">
      <c r="A144" s="23" t="s">
        <v>213</v>
      </c>
      <c r="B144" s="102" t="s">
        <v>40</v>
      </c>
      <c r="C144" s="103"/>
      <c r="D144" s="103"/>
      <c r="E144" s="103"/>
      <c r="F144" s="103"/>
      <c r="G144" s="103"/>
      <c r="H144" s="104"/>
      <c r="I144" s="24" t="s">
        <v>26</v>
      </c>
      <c r="J144" s="25">
        <v>0</v>
      </c>
      <c r="K144" s="75">
        <v>0</v>
      </c>
      <c r="L144" s="26">
        <f t="shared" si="3"/>
        <v>0</v>
      </c>
      <c r="M144" s="27" t="str">
        <f t="shared" si="2"/>
        <v>- // -</v>
      </c>
      <c r="N144" s="28"/>
      <c r="O144" s="43"/>
      <c r="P144" s="36"/>
      <c r="Q144" s="22"/>
      <c r="R144" s="22"/>
      <c r="S144" s="22"/>
      <c r="T144" s="22"/>
      <c r="U144" s="22"/>
      <c r="V144" s="22"/>
    </row>
    <row r="145" spans="1:22" s="1" customFormat="1" ht="12" x14ac:dyDescent="0.2">
      <c r="A145" s="23" t="s">
        <v>214</v>
      </c>
      <c r="B145" s="102" t="s">
        <v>42</v>
      </c>
      <c r="C145" s="103"/>
      <c r="D145" s="103"/>
      <c r="E145" s="103"/>
      <c r="F145" s="103"/>
      <c r="G145" s="103"/>
      <c r="H145" s="104"/>
      <c r="I145" s="24" t="s">
        <v>26</v>
      </c>
      <c r="J145" s="25"/>
      <c r="K145" s="75">
        <f>K115+K130</f>
        <v>1.7133884129622983</v>
      </c>
      <c r="L145" s="26">
        <f t="shared" si="3"/>
        <v>1.7133884129622983</v>
      </c>
      <c r="M145" s="27" t="str">
        <f t="shared" si="2"/>
        <v>- // -</v>
      </c>
      <c r="N145" s="28"/>
      <c r="O145" s="43"/>
      <c r="P145" s="36"/>
      <c r="Q145" s="22"/>
      <c r="R145" s="22"/>
      <c r="S145" s="22"/>
      <c r="T145" s="22"/>
      <c r="U145" s="22"/>
      <c r="V145" s="22"/>
    </row>
    <row r="146" spans="1:22" s="1" customFormat="1" ht="12" x14ac:dyDescent="0.2">
      <c r="A146" s="23" t="s">
        <v>215</v>
      </c>
      <c r="B146" s="102" t="s">
        <v>44</v>
      </c>
      <c r="C146" s="103"/>
      <c r="D146" s="103"/>
      <c r="E146" s="103"/>
      <c r="F146" s="103"/>
      <c r="G146" s="103"/>
      <c r="H146" s="104"/>
      <c r="I146" s="24" t="s">
        <v>26</v>
      </c>
      <c r="J146" s="25">
        <v>0</v>
      </c>
      <c r="K146" s="75">
        <v>0</v>
      </c>
      <c r="L146" s="26">
        <f t="shared" si="3"/>
        <v>0</v>
      </c>
      <c r="M146" s="27" t="str">
        <f t="shared" si="2"/>
        <v>- // -</v>
      </c>
      <c r="N146" s="28"/>
      <c r="O146" s="43"/>
      <c r="P146" s="36"/>
      <c r="Q146" s="22"/>
      <c r="R146" s="22"/>
      <c r="S146" s="22"/>
      <c r="T146" s="22"/>
      <c r="U146" s="22"/>
      <c r="V146" s="22"/>
    </row>
    <row r="147" spans="1:22" s="1" customFormat="1" ht="12" x14ac:dyDescent="0.2">
      <c r="A147" s="23" t="s">
        <v>216</v>
      </c>
      <c r="B147" s="102" t="s">
        <v>46</v>
      </c>
      <c r="C147" s="103"/>
      <c r="D147" s="103"/>
      <c r="E147" s="103"/>
      <c r="F147" s="103"/>
      <c r="G147" s="103"/>
      <c r="H147" s="104"/>
      <c r="I147" s="24" t="s">
        <v>26</v>
      </c>
      <c r="J147" s="25">
        <v>0</v>
      </c>
      <c r="K147" s="75">
        <v>0</v>
      </c>
      <c r="L147" s="26">
        <f t="shared" si="3"/>
        <v>0</v>
      </c>
      <c r="M147" s="27" t="str">
        <f t="shared" si="2"/>
        <v>- // -</v>
      </c>
      <c r="N147" s="28"/>
      <c r="O147" s="43"/>
      <c r="P147" s="36"/>
      <c r="Q147" s="22"/>
      <c r="R147" s="22"/>
      <c r="S147" s="22"/>
      <c r="T147" s="22"/>
      <c r="U147" s="22"/>
      <c r="V147" s="22"/>
    </row>
    <row r="148" spans="1:22" s="1" customFormat="1" ht="24" customHeight="1" x14ac:dyDescent="0.2">
      <c r="A148" s="23" t="s">
        <v>217</v>
      </c>
      <c r="B148" s="93" t="s">
        <v>48</v>
      </c>
      <c r="C148" s="94"/>
      <c r="D148" s="94"/>
      <c r="E148" s="94"/>
      <c r="F148" s="94"/>
      <c r="G148" s="94"/>
      <c r="H148" s="95"/>
      <c r="I148" s="24" t="s">
        <v>26</v>
      </c>
      <c r="J148" s="25">
        <v>0</v>
      </c>
      <c r="K148" s="75">
        <v>0</v>
      </c>
      <c r="L148" s="26">
        <f t="shared" si="3"/>
        <v>0</v>
      </c>
      <c r="M148" s="27" t="str">
        <f t="shared" si="2"/>
        <v>- // -</v>
      </c>
      <c r="N148" s="28"/>
      <c r="O148" s="43"/>
      <c r="P148" s="36"/>
      <c r="Q148" s="22"/>
      <c r="R148" s="22"/>
      <c r="S148" s="22"/>
      <c r="T148" s="22"/>
      <c r="U148" s="22"/>
      <c r="V148" s="22"/>
    </row>
    <row r="149" spans="1:22" s="1" customFormat="1" ht="12" x14ac:dyDescent="0.2">
      <c r="A149" s="23" t="s">
        <v>218</v>
      </c>
      <c r="B149" s="86" t="s">
        <v>50</v>
      </c>
      <c r="C149" s="87"/>
      <c r="D149" s="87"/>
      <c r="E149" s="87"/>
      <c r="F149" s="87"/>
      <c r="G149" s="87"/>
      <c r="H149" s="88"/>
      <c r="I149" s="24" t="s">
        <v>26</v>
      </c>
      <c r="J149" s="25">
        <v>0</v>
      </c>
      <c r="K149" s="75">
        <v>0</v>
      </c>
      <c r="L149" s="26">
        <f t="shared" si="3"/>
        <v>0</v>
      </c>
      <c r="M149" s="27" t="str">
        <f t="shared" ref="M149:M212" si="4">IF(ROUND(J149,0)=0,"- // -",IF(J149&lt;0,1+(1-K149/J149),K149/J149))</f>
        <v>- // -</v>
      </c>
      <c r="N149" s="28"/>
      <c r="O149" s="43"/>
      <c r="P149" s="36"/>
      <c r="Q149" s="22"/>
      <c r="R149" s="22"/>
      <c r="S149" s="22"/>
      <c r="T149" s="22"/>
      <c r="U149" s="22"/>
      <c r="V149" s="22"/>
    </row>
    <row r="150" spans="1:22" s="1" customFormat="1" ht="12" x14ac:dyDescent="0.2">
      <c r="A150" s="23" t="s">
        <v>219</v>
      </c>
      <c r="B150" s="86" t="s">
        <v>52</v>
      </c>
      <c r="C150" s="87"/>
      <c r="D150" s="87"/>
      <c r="E150" s="87"/>
      <c r="F150" s="87"/>
      <c r="G150" s="87"/>
      <c r="H150" s="88"/>
      <c r="I150" s="24" t="s">
        <v>26</v>
      </c>
      <c r="J150" s="25">
        <v>0</v>
      </c>
      <c r="K150" s="75">
        <v>0</v>
      </c>
      <c r="L150" s="26">
        <f t="shared" ref="L150:L213" si="5">K150-J150</f>
        <v>0</v>
      </c>
      <c r="M150" s="27" t="str">
        <f t="shared" si="4"/>
        <v>- // -</v>
      </c>
      <c r="N150" s="28"/>
      <c r="O150" s="43"/>
      <c r="P150" s="36"/>
      <c r="Q150" s="22"/>
      <c r="R150" s="22"/>
      <c r="S150" s="22"/>
      <c r="T150" s="22"/>
      <c r="U150" s="22"/>
      <c r="V150" s="22"/>
    </row>
    <row r="151" spans="1:22" s="1" customFormat="1" ht="12" x14ac:dyDescent="0.2">
      <c r="A151" s="23" t="s">
        <v>220</v>
      </c>
      <c r="B151" s="102" t="s">
        <v>54</v>
      </c>
      <c r="C151" s="103"/>
      <c r="D151" s="103"/>
      <c r="E151" s="103"/>
      <c r="F151" s="103"/>
      <c r="G151" s="103"/>
      <c r="H151" s="104"/>
      <c r="I151" s="24" t="s">
        <v>26</v>
      </c>
      <c r="J151" s="25">
        <v>0</v>
      </c>
      <c r="K151" s="75">
        <f>K121+K136</f>
        <v>25.389907001613931</v>
      </c>
      <c r="L151" s="26">
        <f t="shared" si="5"/>
        <v>25.389907001613931</v>
      </c>
      <c r="M151" s="27" t="str">
        <f t="shared" si="4"/>
        <v>- // -</v>
      </c>
      <c r="N151" s="28"/>
      <c r="O151" s="43"/>
      <c r="P151" s="36"/>
      <c r="Q151" s="22"/>
      <c r="R151" s="22"/>
      <c r="S151" s="22"/>
      <c r="T151" s="22"/>
      <c r="U151" s="22"/>
      <c r="V151" s="22"/>
    </row>
    <row r="152" spans="1:22" s="1" customFormat="1" ht="12" x14ac:dyDescent="0.2">
      <c r="A152" s="23" t="s">
        <v>221</v>
      </c>
      <c r="B152" s="114" t="s">
        <v>222</v>
      </c>
      <c r="C152" s="115"/>
      <c r="D152" s="115"/>
      <c r="E152" s="115"/>
      <c r="F152" s="115"/>
      <c r="G152" s="115"/>
      <c r="H152" s="116"/>
      <c r="I152" s="24" t="s">
        <v>26</v>
      </c>
      <c r="J152" s="25">
        <v>0</v>
      </c>
      <c r="K152" s="75">
        <v>0</v>
      </c>
      <c r="L152" s="26">
        <f t="shared" si="5"/>
        <v>0</v>
      </c>
      <c r="M152" s="27" t="str">
        <f t="shared" si="4"/>
        <v>- // -</v>
      </c>
      <c r="N152" s="28"/>
      <c r="O152" s="22"/>
      <c r="P152" s="36"/>
      <c r="Q152" s="22"/>
      <c r="R152" s="22"/>
      <c r="S152" s="22"/>
      <c r="T152" s="22"/>
      <c r="U152" s="22"/>
      <c r="V152" s="22"/>
    </row>
    <row r="153" spans="1:22" s="1" customFormat="1" ht="12" x14ac:dyDescent="0.2">
      <c r="A153" s="23" t="s">
        <v>223</v>
      </c>
      <c r="B153" s="86" t="s">
        <v>224</v>
      </c>
      <c r="C153" s="87"/>
      <c r="D153" s="87"/>
      <c r="E153" s="87"/>
      <c r="F153" s="87"/>
      <c r="G153" s="87"/>
      <c r="H153" s="88"/>
      <c r="I153" s="24" t="s">
        <v>26</v>
      </c>
      <c r="J153" s="25">
        <v>0</v>
      </c>
      <c r="K153" s="75">
        <v>0</v>
      </c>
      <c r="L153" s="26">
        <f t="shared" si="5"/>
        <v>0</v>
      </c>
      <c r="M153" s="27" t="str">
        <f t="shared" si="4"/>
        <v>- // -</v>
      </c>
      <c r="N153" s="28"/>
      <c r="O153" s="22"/>
      <c r="P153" s="36"/>
      <c r="Q153" s="22"/>
      <c r="R153" s="22"/>
      <c r="S153" s="22"/>
      <c r="T153" s="22"/>
      <c r="U153" s="22"/>
      <c r="V153" s="22"/>
    </row>
    <row r="154" spans="1:22" s="1" customFormat="1" ht="12" x14ac:dyDescent="0.2">
      <c r="A154" s="23" t="s">
        <v>225</v>
      </c>
      <c r="B154" s="102" t="s">
        <v>226</v>
      </c>
      <c r="C154" s="103"/>
      <c r="D154" s="103"/>
      <c r="E154" s="103"/>
      <c r="F154" s="103"/>
      <c r="G154" s="103"/>
      <c r="H154" s="104"/>
      <c r="I154" s="24" t="s">
        <v>26</v>
      </c>
      <c r="J154" s="25">
        <v>0</v>
      </c>
      <c r="K154" s="75">
        <v>0</v>
      </c>
      <c r="L154" s="26">
        <f t="shared" si="5"/>
        <v>0</v>
      </c>
      <c r="M154" s="27" t="str">
        <f t="shared" si="4"/>
        <v>- // -</v>
      </c>
      <c r="N154" s="28"/>
      <c r="O154" s="22"/>
      <c r="P154" s="36"/>
      <c r="Q154" s="22"/>
      <c r="R154" s="22"/>
      <c r="S154" s="22"/>
      <c r="T154" s="22"/>
      <c r="U154" s="22"/>
      <c r="V154" s="22"/>
    </row>
    <row r="155" spans="1:22" s="1" customFormat="1" ht="12" x14ac:dyDescent="0.2">
      <c r="A155" s="23" t="s">
        <v>227</v>
      </c>
      <c r="B155" s="102" t="s">
        <v>228</v>
      </c>
      <c r="C155" s="103"/>
      <c r="D155" s="103"/>
      <c r="E155" s="103"/>
      <c r="F155" s="103"/>
      <c r="G155" s="103"/>
      <c r="H155" s="104"/>
      <c r="I155" s="24" t="s">
        <v>26</v>
      </c>
      <c r="J155" s="25">
        <v>0</v>
      </c>
      <c r="K155" s="75">
        <v>0</v>
      </c>
      <c r="L155" s="26">
        <f t="shared" si="5"/>
        <v>0</v>
      </c>
      <c r="M155" s="27" t="str">
        <f t="shared" si="4"/>
        <v>- // -</v>
      </c>
      <c r="N155" s="28"/>
      <c r="O155" s="22"/>
      <c r="P155" s="36"/>
      <c r="Q155" s="22"/>
      <c r="R155" s="22"/>
      <c r="S155" s="22"/>
      <c r="T155" s="22"/>
      <c r="U155" s="22"/>
      <c r="V155" s="22"/>
    </row>
    <row r="156" spans="1:22" s="1" customFormat="1" ht="24" customHeight="1" x14ac:dyDescent="0.2">
      <c r="A156" s="23" t="s">
        <v>229</v>
      </c>
      <c r="B156" s="160" t="s">
        <v>230</v>
      </c>
      <c r="C156" s="161"/>
      <c r="D156" s="161"/>
      <c r="E156" s="161"/>
      <c r="F156" s="161"/>
      <c r="G156" s="161"/>
      <c r="H156" s="162"/>
      <c r="I156" s="24" t="s">
        <v>26</v>
      </c>
      <c r="J156" s="25">
        <v>0</v>
      </c>
      <c r="K156" s="75">
        <v>258.71415033</v>
      </c>
      <c r="L156" s="26">
        <f t="shared" si="5"/>
        <v>258.71415033</v>
      </c>
      <c r="M156" s="27" t="str">
        <f t="shared" si="4"/>
        <v>- // -</v>
      </c>
      <c r="N156" s="28"/>
      <c r="O156" s="22"/>
      <c r="P156" s="36"/>
      <c r="Q156" s="22"/>
      <c r="R156" s="22"/>
      <c r="S156" s="22"/>
      <c r="T156" s="22"/>
      <c r="U156" s="22"/>
      <c r="V156" s="22"/>
    </row>
    <row r="157" spans="1:22" s="1" customFormat="1" ht="24" customHeight="1" x14ac:dyDescent="0.2">
      <c r="A157" s="23" t="s">
        <v>231</v>
      </c>
      <c r="B157" s="160" t="s">
        <v>232</v>
      </c>
      <c r="C157" s="161"/>
      <c r="D157" s="161"/>
      <c r="E157" s="161"/>
      <c r="F157" s="161"/>
      <c r="G157" s="161"/>
      <c r="H157" s="162"/>
      <c r="I157" s="24" t="s">
        <v>26</v>
      </c>
      <c r="J157" s="25">
        <v>0</v>
      </c>
      <c r="K157" s="75">
        <f>K158+K159</f>
        <v>-288.58138883000009</v>
      </c>
      <c r="L157" s="26">
        <f t="shared" si="5"/>
        <v>-288.58138883000009</v>
      </c>
      <c r="M157" s="27" t="str">
        <f t="shared" si="4"/>
        <v>- // -</v>
      </c>
      <c r="N157" s="28"/>
      <c r="O157" s="22"/>
      <c r="P157" s="36"/>
      <c r="Q157" s="22"/>
      <c r="R157" s="22"/>
      <c r="S157" s="22"/>
      <c r="T157" s="22"/>
      <c r="U157" s="22"/>
      <c r="V157" s="22"/>
    </row>
    <row r="158" spans="1:22" s="1" customFormat="1" ht="12" x14ac:dyDescent="0.2">
      <c r="A158" s="23" t="s">
        <v>233</v>
      </c>
      <c r="B158" s="102" t="s">
        <v>234</v>
      </c>
      <c r="C158" s="103"/>
      <c r="D158" s="103"/>
      <c r="E158" s="103"/>
      <c r="F158" s="103"/>
      <c r="G158" s="103"/>
      <c r="H158" s="104"/>
      <c r="I158" s="24" t="s">
        <v>26</v>
      </c>
      <c r="J158" s="25">
        <v>0</v>
      </c>
      <c r="K158" s="75">
        <v>-288.58138883000009</v>
      </c>
      <c r="L158" s="26">
        <f t="shared" si="5"/>
        <v>-288.58138883000009</v>
      </c>
      <c r="M158" s="27" t="str">
        <f t="shared" si="4"/>
        <v>- // -</v>
      </c>
      <c r="N158" s="28"/>
      <c r="O158" s="22"/>
      <c r="P158" s="36"/>
      <c r="Q158" s="22"/>
      <c r="R158" s="22"/>
      <c r="S158" s="22"/>
      <c r="T158" s="22"/>
      <c r="U158" s="22"/>
      <c r="V158" s="22"/>
    </row>
    <row r="159" spans="1:22" s="1" customFormat="1" ht="12" x14ac:dyDescent="0.2">
      <c r="A159" s="23" t="s">
        <v>235</v>
      </c>
      <c r="B159" s="102" t="s">
        <v>236</v>
      </c>
      <c r="C159" s="103"/>
      <c r="D159" s="103"/>
      <c r="E159" s="103"/>
      <c r="F159" s="103"/>
      <c r="G159" s="103"/>
      <c r="H159" s="104"/>
      <c r="I159" s="24" t="s">
        <v>26</v>
      </c>
      <c r="J159" s="25">
        <v>0</v>
      </c>
      <c r="K159" s="75">
        <v>0</v>
      </c>
      <c r="L159" s="26">
        <f t="shared" si="5"/>
        <v>0</v>
      </c>
      <c r="M159" s="27" t="str">
        <f t="shared" si="4"/>
        <v>- // -</v>
      </c>
      <c r="N159" s="28"/>
      <c r="O159" s="22"/>
      <c r="P159" s="36"/>
      <c r="Q159" s="22"/>
      <c r="R159" s="22"/>
      <c r="S159" s="22"/>
      <c r="T159" s="22"/>
      <c r="U159" s="22"/>
      <c r="V159" s="22"/>
    </row>
    <row r="160" spans="1:22" s="1" customFormat="1" ht="24" customHeight="1" x14ac:dyDescent="0.2">
      <c r="A160" s="23" t="s">
        <v>237</v>
      </c>
      <c r="B160" s="160" t="s">
        <v>238</v>
      </c>
      <c r="C160" s="161"/>
      <c r="D160" s="161"/>
      <c r="E160" s="161"/>
      <c r="F160" s="161"/>
      <c r="G160" s="161"/>
      <c r="H160" s="162"/>
      <c r="I160" s="24" t="s">
        <v>26</v>
      </c>
      <c r="J160" s="25">
        <v>0</v>
      </c>
      <c r="K160" s="75">
        <f>K161+K162</f>
        <v>-99.241796800000074</v>
      </c>
      <c r="L160" s="26">
        <f t="shared" si="5"/>
        <v>-99.241796800000074</v>
      </c>
      <c r="M160" s="27" t="str">
        <f t="shared" si="4"/>
        <v>- // -</v>
      </c>
      <c r="N160" s="28"/>
      <c r="O160" s="22"/>
      <c r="P160" s="36"/>
      <c r="Q160" s="22"/>
      <c r="R160" s="22"/>
      <c r="S160" s="22"/>
      <c r="T160" s="22"/>
      <c r="U160" s="22"/>
      <c r="V160" s="22"/>
    </row>
    <row r="161" spans="1:22" s="1" customFormat="1" ht="12" x14ac:dyDescent="0.2">
      <c r="A161" s="23" t="s">
        <v>239</v>
      </c>
      <c r="B161" s="102" t="s">
        <v>240</v>
      </c>
      <c r="C161" s="103"/>
      <c r="D161" s="103"/>
      <c r="E161" s="103"/>
      <c r="F161" s="103"/>
      <c r="G161" s="103"/>
      <c r="H161" s="104"/>
      <c r="I161" s="24" t="s">
        <v>26</v>
      </c>
      <c r="J161" s="25">
        <v>0</v>
      </c>
      <c r="K161" s="75">
        <v>0</v>
      </c>
      <c r="L161" s="26">
        <f t="shared" si="5"/>
        <v>0</v>
      </c>
      <c r="M161" s="27" t="str">
        <f t="shared" si="4"/>
        <v>- // -</v>
      </c>
      <c r="N161" s="28"/>
      <c r="O161" s="22"/>
      <c r="P161" s="36"/>
      <c r="Q161" s="22"/>
      <c r="R161" s="22"/>
      <c r="S161" s="22"/>
      <c r="T161" s="22"/>
      <c r="U161" s="22"/>
      <c r="V161" s="22"/>
    </row>
    <row r="162" spans="1:22" s="1" customFormat="1" ht="12" x14ac:dyDescent="0.2">
      <c r="A162" s="23" t="s">
        <v>241</v>
      </c>
      <c r="B162" s="102" t="s">
        <v>242</v>
      </c>
      <c r="C162" s="103"/>
      <c r="D162" s="103"/>
      <c r="E162" s="103"/>
      <c r="F162" s="103"/>
      <c r="G162" s="103"/>
      <c r="H162" s="104"/>
      <c r="I162" s="24" t="s">
        <v>26</v>
      </c>
      <c r="J162" s="25">
        <v>0</v>
      </c>
      <c r="K162" s="75">
        <v>-99.241796800000074</v>
      </c>
      <c r="L162" s="26">
        <f t="shared" si="5"/>
        <v>-99.241796800000074</v>
      </c>
      <c r="M162" s="27" t="str">
        <f t="shared" si="4"/>
        <v>- // -</v>
      </c>
      <c r="N162" s="28"/>
      <c r="O162" s="22"/>
      <c r="P162" s="36"/>
      <c r="Q162" s="22"/>
      <c r="R162" s="22"/>
      <c r="S162" s="22"/>
      <c r="T162" s="22"/>
      <c r="U162" s="22"/>
      <c r="V162" s="22"/>
    </row>
    <row r="163" spans="1:22" s="1" customFormat="1" ht="12" x14ac:dyDescent="0.2">
      <c r="A163" s="23" t="s">
        <v>243</v>
      </c>
      <c r="B163" s="114" t="s">
        <v>244</v>
      </c>
      <c r="C163" s="115"/>
      <c r="D163" s="115"/>
      <c r="E163" s="115"/>
      <c r="F163" s="115"/>
      <c r="G163" s="115"/>
      <c r="H163" s="116"/>
      <c r="I163" s="24" t="s">
        <v>26</v>
      </c>
      <c r="J163" s="25"/>
      <c r="K163" s="75"/>
      <c r="L163" s="26">
        <f t="shared" si="5"/>
        <v>0</v>
      </c>
      <c r="M163" s="27" t="str">
        <f t="shared" si="4"/>
        <v>- // -</v>
      </c>
      <c r="N163" s="28"/>
      <c r="O163" s="22"/>
      <c r="P163" s="36"/>
      <c r="Q163" s="22"/>
      <c r="R163" s="22"/>
      <c r="S163" s="22"/>
      <c r="T163" s="22"/>
      <c r="U163" s="22"/>
      <c r="V163" s="22"/>
    </row>
    <row r="164" spans="1:22" s="1" customFormat="1" x14ac:dyDescent="0.25">
      <c r="A164" s="23" t="s">
        <v>245</v>
      </c>
      <c r="B164" s="114" t="s">
        <v>246</v>
      </c>
      <c r="C164" s="115"/>
      <c r="D164" s="115"/>
      <c r="E164" s="115"/>
      <c r="F164" s="115"/>
      <c r="G164" s="115"/>
      <c r="H164" s="116"/>
      <c r="I164" s="24" t="s">
        <v>26</v>
      </c>
      <c r="J164" s="25">
        <v>0</v>
      </c>
      <c r="K164" s="75">
        <f>K156+K157+K160+K163</f>
        <v>-129.10903530000019</v>
      </c>
      <c r="L164" s="26">
        <f t="shared" si="5"/>
        <v>-129.10903530000019</v>
      </c>
      <c r="M164" s="27" t="str">
        <f t="shared" si="4"/>
        <v>- // -</v>
      </c>
      <c r="N164" s="28"/>
      <c r="O164" s="44"/>
      <c r="P164" s="36"/>
      <c r="Q164" s="44"/>
      <c r="R164" s="44"/>
      <c r="S164" s="44"/>
      <c r="T164" s="44"/>
      <c r="U164" s="44"/>
      <c r="V164" s="44"/>
    </row>
    <row r="165" spans="1:22" s="1" customFormat="1" ht="12" x14ac:dyDescent="0.2">
      <c r="A165" s="23" t="s">
        <v>247</v>
      </c>
      <c r="B165" s="114" t="s">
        <v>248</v>
      </c>
      <c r="C165" s="115"/>
      <c r="D165" s="115"/>
      <c r="E165" s="115"/>
      <c r="F165" s="115"/>
      <c r="G165" s="115"/>
      <c r="H165" s="116"/>
      <c r="I165" s="24" t="s">
        <v>26</v>
      </c>
      <c r="J165" s="25"/>
      <c r="K165" s="75">
        <v>166.89567590999999</v>
      </c>
      <c r="L165" s="26">
        <f t="shared" si="5"/>
        <v>166.89567590999999</v>
      </c>
      <c r="M165" s="27" t="str">
        <f t="shared" si="4"/>
        <v>- // -</v>
      </c>
      <c r="N165" s="28"/>
      <c r="O165" s="45"/>
      <c r="P165" s="36"/>
      <c r="Q165" s="22"/>
      <c r="R165" s="22"/>
      <c r="S165" s="22"/>
      <c r="T165" s="22"/>
      <c r="U165" s="22"/>
      <c r="V165" s="22"/>
    </row>
    <row r="166" spans="1:22" s="1" customFormat="1" ht="12.75" thickBot="1" x14ac:dyDescent="0.25">
      <c r="A166" s="29" t="s">
        <v>249</v>
      </c>
      <c r="B166" s="157" t="s">
        <v>250</v>
      </c>
      <c r="C166" s="158"/>
      <c r="D166" s="158"/>
      <c r="E166" s="158"/>
      <c r="F166" s="158"/>
      <c r="G166" s="158"/>
      <c r="H166" s="159"/>
      <c r="I166" s="30" t="s">
        <v>26</v>
      </c>
      <c r="J166" s="31">
        <v>0</v>
      </c>
      <c r="K166" s="77">
        <f>K165+K164</f>
        <v>37.786640609999807</v>
      </c>
      <c r="L166" s="32">
        <f t="shared" si="5"/>
        <v>37.786640609999807</v>
      </c>
      <c r="M166" s="33" t="str">
        <f t="shared" si="4"/>
        <v>- // -</v>
      </c>
      <c r="N166" s="34"/>
      <c r="O166" s="22"/>
      <c r="P166" s="36"/>
      <c r="Q166" s="22"/>
      <c r="R166" s="22"/>
      <c r="S166" s="22"/>
      <c r="T166" s="22"/>
      <c r="U166" s="22"/>
      <c r="V166" s="22"/>
    </row>
    <row r="167" spans="1:22" s="1" customFormat="1" ht="12" x14ac:dyDescent="0.2">
      <c r="A167" s="37" t="s">
        <v>251</v>
      </c>
      <c r="B167" s="108" t="s">
        <v>118</v>
      </c>
      <c r="C167" s="109"/>
      <c r="D167" s="109"/>
      <c r="E167" s="109"/>
      <c r="F167" s="109"/>
      <c r="G167" s="109"/>
      <c r="H167" s="110"/>
      <c r="I167" s="38" t="s">
        <v>252</v>
      </c>
      <c r="J167" s="39"/>
      <c r="K167" s="78"/>
      <c r="L167" s="40">
        <f t="shared" si="5"/>
        <v>0</v>
      </c>
      <c r="M167" s="41" t="str">
        <f t="shared" si="4"/>
        <v>- // -</v>
      </c>
      <c r="N167" s="42"/>
      <c r="O167" s="22"/>
      <c r="P167" s="36"/>
      <c r="Q167" s="22"/>
      <c r="R167" s="22"/>
      <c r="S167" s="22"/>
      <c r="T167" s="22"/>
      <c r="U167" s="22"/>
      <c r="V167" s="22"/>
    </row>
    <row r="168" spans="1:22" s="1" customFormat="1" ht="12" x14ac:dyDescent="0.2">
      <c r="A168" s="23" t="s">
        <v>253</v>
      </c>
      <c r="B168" s="102" t="s">
        <v>254</v>
      </c>
      <c r="C168" s="103"/>
      <c r="D168" s="103"/>
      <c r="E168" s="103"/>
      <c r="F168" s="103"/>
      <c r="G168" s="103"/>
      <c r="H168" s="104"/>
      <c r="I168" s="24" t="s">
        <v>26</v>
      </c>
      <c r="J168" s="25">
        <v>0</v>
      </c>
      <c r="K168" s="75">
        <f>K179+K195</f>
        <v>81.068668029999998</v>
      </c>
      <c r="L168" s="26">
        <f t="shared" si="5"/>
        <v>81.068668029999998</v>
      </c>
      <c r="M168" s="27" t="str">
        <f t="shared" si="4"/>
        <v>- // -</v>
      </c>
      <c r="N168" s="28"/>
      <c r="O168" s="22"/>
      <c r="P168" s="36"/>
      <c r="Q168" s="22"/>
      <c r="R168" s="22"/>
      <c r="S168" s="22"/>
      <c r="T168" s="22"/>
      <c r="U168" s="22"/>
      <c r="V168" s="22"/>
    </row>
    <row r="169" spans="1:22" s="1" customFormat="1" ht="12" x14ac:dyDescent="0.2">
      <c r="A169" s="23" t="s">
        <v>255</v>
      </c>
      <c r="B169" s="86" t="s">
        <v>256</v>
      </c>
      <c r="C169" s="87"/>
      <c r="D169" s="87"/>
      <c r="E169" s="87"/>
      <c r="F169" s="87"/>
      <c r="G169" s="87"/>
      <c r="H169" s="88"/>
      <c r="I169" s="24" t="s">
        <v>26</v>
      </c>
      <c r="J169" s="25">
        <v>0</v>
      </c>
      <c r="K169" s="75">
        <v>0</v>
      </c>
      <c r="L169" s="26">
        <f t="shared" si="5"/>
        <v>0</v>
      </c>
      <c r="M169" s="27" t="str">
        <f t="shared" si="4"/>
        <v>- // -</v>
      </c>
      <c r="N169" s="28"/>
      <c r="O169" s="22"/>
      <c r="P169" s="36"/>
      <c r="Q169" s="22"/>
      <c r="R169" s="22"/>
      <c r="S169" s="22"/>
      <c r="T169" s="22"/>
      <c r="U169" s="22"/>
      <c r="V169" s="22"/>
    </row>
    <row r="170" spans="1:22" s="1" customFormat="1" ht="12" x14ac:dyDescent="0.2">
      <c r="A170" s="23" t="s">
        <v>257</v>
      </c>
      <c r="B170" s="117" t="s">
        <v>258</v>
      </c>
      <c r="C170" s="118"/>
      <c r="D170" s="118"/>
      <c r="E170" s="118"/>
      <c r="F170" s="118"/>
      <c r="G170" s="118"/>
      <c r="H170" s="119"/>
      <c r="I170" s="24" t="s">
        <v>26</v>
      </c>
      <c r="J170" s="25">
        <v>0</v>
      </c>
      <c r="K170" s="75">
        <v>0</v>
      </c>
      <c r="L170" s="26">
        <f t="shared" si="5"/>
        <v>0</v>
      </c>
      <c r="M170" s="27" t="str">
        <f t="shared" si="4"/>
        <v>- // -</v>
      </c>
      <c r="N170" s="28"/>
      <c r="O170" s="22"/>
      <c r="P170" s="36"/>
      <c r="Q170" s="22"/>
      <c r="R170" s="22"/>
      <c r="S170" s="22"/>
      <c r="T170" s="22"/>
      <c r="U170" s="22"/>
      <c r="V170" s="22"/>
    </row>
    <row r="171" spans="1:22" s="1" customFormat="1" ht="24" customHeight="1" x14ac:dyDescent="0.2">
      <c r="A171" s="23" t="s">
        <v>259</v>
      </c>
      <c r="B171" s="99" t="s">
        <v>30</v>
      </c>
      <c r="C171" s="100"/>
      <c r="D171" s="100"/>
      <c r="E171" s="100"/>
      <c r="F171" s="100"/>
      <c r="G171" s="100"/>
      <c r="H171" s="101"/>
      <c r="I171" s="24" t="s">
        <v>26</v>
      </c>
      <c r="J171" s="25">
        <v>0</v>
      </c>
      <c r="K171" s="75">
        <v>0</v>
      </c>
      <c r="L171" s="26">
        <f t="shared" si="5"/>
        <v>0</v>
      </c>
      <c r="M171" s="27" t="str">
        <f t="shared" si="4"/>
        <v>- // -</v>
      </c>
      <c r="N171" s="28"/>
      <c r="O171" s="22"/>
      <c r="P171" s="36"/>
      <c r="Q171" s="22"/>
      <c r="R171" s="22"/>
      <c r="S171" s="22"/>
      <c r="T171" s="22"/>
      <c r="U171" s="22"/>
      <c r="V171" s="22"/>
    </row>
    <row r="172" spans="1:22" s="1" customFormat="1" ht="12" x14ac:dyDescent="0.2">
      <c r="A172" s="23" t="s">
        <v>260</v>
      </c>
      <c r="B172" s="111" t="s">
        <v>258</v>
      </c>
      <c r="C172" s="112"/>
      <c r="D172" s="112"/>
      <c r="E172" s="112"/>
      <c r="F172" s="112"/>
      <c r="G172" s="112"/>
      <c r="H172" s="113"/>
      <c r="I172" s="24" t="s">
        <v>26</v>
      </c>
      <c r="J172" s="25">
        <v>0</v>
      </c>
      <c r="K172" s="75">
        <v>0</v>
      </c>
      <c r="L172" s="26">
        <f t="shared" si="5"/>
        <v>0</v>
      </c>
      <c r="M172" s="27" t="str">
        <f t="shared" si="4"/>
        <v>- // -</v>
      </c>
      <c r="N172" s="28"/>
      <c r="O172" s="22"/>
      <c r="P172" s="36"/>
      <c r="Q172" s="22"/>
      <c r="R172" s="22"/>
      <c r="S172" s="22"/>
      <c r="T172" s="22"/>
      <c r="U172" s="22"/>
      <c r="V172" s="22"/>
    </row>
    <row r="173" spans="1:22" s="1" customFormat="1" ht="24" customHeight="1" x14ac:dyDescent="0.2">
      <c r="A173" s="23" t="s">
        <v>261</v>
      </c>
      <c r="B173" s="99" t="s">
        <v>32</v>
      </c>
      <c r="C173" s="100"/>
      <c r="D173" s="100"/>
      <c r="E173" s="100"/>
      <c r="F173" s="100"/>
      <c r="G173" s="100"/>
      <c r="H173" s="101"/>
      <c r="I173" s="24" t="s">
        <v>26</v>
      </c>
      <c r="J173" s="25">
        <v>0</v>
      </c>
      <c r="K173" s="75">
        <v>0</v>
      </c>
      <c r="L173" s="26">
        <f t="shared" si="5"/>
        <v>0</v>
      </c>
      <c r="M173" s="27" t="str">
        <f t="shared" si="4"/>
        <v>- // -</v>
      </c>
      <c r="N173" s="28"/>
      <c r="O173" s="22"/>
      <c r="P173" s="36"/>
      <c r="Q173" s="22"/>
      <c r="R173" s="22"/>
      <c r="S173" s="22"/>
      <c r="T173" s="22"/>
      <c r="U173" s="22"/>
      <c r="V173" s="22"/>
    </row>
    <row r="174" spans="1:22" s="1" customFormat="1" ht="12" x14ac:dyDescent="0.2">
      <c r="A174" s="23" t="s">
        <v>262</v>
      </c>
      <c r="B174" s="111" t="s">
        <v>258</v>
      </c>
      <c r="C174" s="112"/>
      <c r="D174" s="112"/>
      <c r="E174" s="112"/>
      <c r="F174" s="112"/>
      <c r="G174" s="112"/>
      <c r="H174" s="113"/>
      <c r="I174" s="24" t="s">
        <v>26</v>
      </c>
      <c r="J174" s="25">
        <v>0</v>
      </c>
      <c r="K174" s="75">
        <v>0</v>
      </c>
      <c r="L174" s="26">
        <f t="shared" si="5"/>
        <v>0</v>
      </c>
      <c r="M174" s="27" t="str">
        <f t="shared" si="4"/>
        <v>- // -</v>
      </c>
      <c r="N174" s="28"/>
      <c r="O174" s="22"/>
      <c r="P174" s="36"/>
      <c r="Q174" s="22"/>
      <c r="R174" s="22"/>
      <c r="S174" s="22"/>
      <c r="T174" s="22"/>
      <c r="U174" s="22"/>
      <c r="V174" s="22"/>
    </row>
    <row r="175" spans="1:22" s="1" customFormat="1" ht="24" customHeight="1" x14ac:dyDescent="0.2">
      <c r="A175" s="23" t="s">
        <v>263</v>
      </c>
      <c r="B175" s="99" t="s">
        <v>34</v>
      </c>
      <c r="C175" s="100"/>
      <c r="D175" s="100"/>
      <c r="E175" s="100"/>
      <c r="F175" s="100"/>
      <c r="G175" s="100"/>
      <c r="H175" s="101"/>
      <c r="I175" s="24" t="s">
        <v>26</v>
      </c>
      <c r="J175" s="25">
        <v>0</v>
      </c>
      <c r="K175" s="75">
        <v>0</v>
      </c>
      <c r="L175" s="26">
        <f t="shared" si="5"/>
        <v>0</v>
      </c>
      <c r="M175" s="27" t="str">
        <f t="shared" si="4"/>
        <v>- // -</v>
      </c>
      <c r="N175" s="28"/>
      <c r="O175" s="22"/>
      <c r="P175" s="36"/>
      <c r="Q175" s="22"/>
      <c r="R175" s="22"/>
      <c r="S175" s="22"/>
      <c r="T175" s="22"/>
      <c r="U175" s="22"/>
      <c r="V175" s="22"/>
    </row>
    <row r="176" spans="1:22" s="1" customFormat="1" ht="12" x14ac:dyDescent="0.2">
      <c r="A176" s="23" t="s">
        <v>264</v>
      </c>
      <c r="B176" s="111" t="s">
        <v>258</v>
      </c>
      <c r="C176" s="112"/>
      <c r="D176" s="112"/>
      <c r="E176" s="112"/>
      <c r="F176" s="112"/>
      <c r="G176" s="112"/>
      <c r="H176" s="113"/>
      <c r="I176" s="24" t="s">
        <v>26</v>
      </c>
      <c r="J176" s="25">
        <v>0</v>
      </c>
      <c r="K176" s="75">
        <v>0</v>
      </c>
      <c r="L176" s="26">
        <f t="shared" si="5"/>
        <v>0</v>
      </c>
      <c r="M176" s="27" t="str">
        <f t="shared" si="4"/>
        <v>- // -</v>
      </c>
      <c r="N176" s="28"/>
      <c r="O176" s="22"/>
      <c r="P176" s="36"/>
      <c r="Q176" s="22"/>
      <c r="R176" s="22"/>
      <c r="S176" s="22"/>
      <c r="T176" s="22"/>
      <c r="U176" s="22"/>
      <c r="V176" s="22"/>
    </row>
    <row r="177" spans="1:22" s="1" customFormat="1" ht="12" x14ac:dyDescent="0.2">
      <c r="A177" s="23" t="s">
        <v>265</v>
      </c>
      <c r="B177" s="86" t="s">
        <v>266</v>
      </c>
      <c r="C177" s="87"/>
      <c r="D177" s="87"/>
      <c r="E177" s="87"/>
      <c r="F177" s="87"/>
      <c r="G177" s="87"/>
      <c r="H177" s="88"/>
      <c r="I177" s="24" t="s">
        <v>26</v>
      </c>
      <c r="J177" s="25">
        <v>0</v>
      </c>
      <c r="K177" s="75">
        <v>0</v>
      </c>
      <c r="L177" s="26">
        <f t="shared" si="5"/>
        <v>0</v>
      </c>
      <c r="M177" s="27" t="str">
        <f t="shared" si="4"/>
        <v>- // -</v>
      </c>
      <c r="N177" s="28"/>
      <c r="O177" s="22"/>
      <c r="P177" s="36"/>
      <c r="Q177" s="22"/>
      <c r="R177" s="22"/>
      <c r="S177" s="22"/>
      <c r="T177" s="22"/>
      <c r="U177" s="22"/>
      <c r="V177" s="22"/>
    </row>
    <row r="178" spans="1:22" s="1" customFormat="1" ht="12" x14ac:dyDescent="0.2">
      <c r="A178" s="23" t="s">
        <v>267</v>
      </c>
      <c r="B178" s="117" t="s">
        <v>258</v>
      </c>
      <c r="C178" s="118"/>
      <c r="D178" s="118"/>
      <c r="E178" s="118"/>
      <c r="F178" s="118"/>
      <c r="G178" s="118"/>
      <c r="H178" s="119"/>
      <c r="I178" s="24" t="s">
        <v>26</v>
      </c>
      <c r="J178" s="25">
        <v>0</v>
      </c>
      <c r="K178" s="75">
        <v>0</v>
      </c>
      <c r="L178" s="26">
        <f t="shared" si="5"/>
        <v>0</v>
      </c>
      <c r="M178" s="27" t="str">
        <f t="shared" si="4"/>
        <v>- // -</v>
      </c>
      <c r="N178" s="28"/>
      <c r="O178" s="22"/>
      <c r="P178" s="36"/>
      <c r="Q178" s="22"/>
      <c r="R178" s="22"/>
      <c r="S178" s="22"/>
      <c r="T178" s="22"/>
      <c r="U178" s="22"/>
      <c r="V178" s="22"/>
    </row>
    <row r="179" spans="1:22" s="1" customFormat="1" ht="12" x14ac:dyDescent="0.2">
      <c r="A179" s="23" t="s">
        <v>268</v>
      </c>
      <c r="B179" s="86" t="s">
        <v>269</v>
      </c>
      <c r="C179" s="87"/>
      <c r="D179" s="87"/>
      <c r="E179" s="87"/>
      <c r="F179" s="87"/>
      <c r="G179" s="87"/>
      <c r="H179" s="88"/>
      <c r="I179" s="24" t="s">
        <v>26</v>
      </c>
      <c r="J179" s="25"/>
      <c r="K179" s="75">
        <v>60.937146810000009</v>
      </c>
      <c r="L179" s="26">
        <f t="shared" si="5"/>
        <v>60.937146810000009</v>
      </c>
      <c r="M179" s="27" t="str">
        <f t="shared" si="4"/>
        <v>- // -</v>
      </c>
      <c r="N179" s="28"/>
      <c r="O179" s="22"/>
      <c r="P179" s="36"/>
      <c r="Q179" s="22"/>
      <c r="R179" s="22"/>
      <c r="S179" s="22"/>
      <c r="T179" s="22"/>
      <c r="U179" s="22"/>
      <c r="V179" s="22"/>
    </row>
    <row r="180" spans="1:22" s="1" customFormat="1" ht="12" x14ac:dyDescent="0.2">
      <c r="A180" s="23" t="s">
        <v>270</v>
      </c>
      <c r="B180" s="117" t="s">
        <v>258</v>
      </c>
      <c r="C180" s="118"/>
      <c r="D180" s="118"/>
      <c r="E180" s="118"/>
      <c r="F180" s="118"/>
      <c r="G180" s="118"/>
      <c r="H180" s="119"/>
      <c r="I180" s="24" t="s">
        <v>26</v>
      </c>
      <c r="J180" s="25"/>
      <c r="K180" s="75">
        <v>0</v>
      </c>
      <c r="L180" s="26">
        <f t="shared" si="5"/>
        <v>0</v>
      </c>
      <c r="M180" s="27" t="str">
        <f t="shared" si="4"/>
        <v>- // -</v>
      </c>
      <c r="N180" s="28"/>
      <c r="O180" s="22"/>
      <c r="P180" s="36"/>
      <c r="Q180" s="22"/>
      <c r="R180" s="22"/>
      <c r="S180" s="22"/>
      <c r="T180" s="22"/>
      <c r="U180" s="22"/>
      <c r="V180" s="22"/>
    </row>
    <row r="181" spans="1:22" s="1" customFormat="1" ht="12" x14ac:dyDescent="0.2">
      <c r="A181" s="23" t="s">
        <v>271</v>
      </c>
      <c r="B181" s="86" t="s">
        <v>272</v>
      </c>
      <c r="C181" s="87"/>
      <c r="D181" s="87"/>
      <c r="E181" s="87"/>
      <c r="F181" s="87"/>
      <c r="G181" s="87"/>
      <c r="H181" s="88"/>
      <c r="I181" s="24" t="s">
        <v>26</v>
      </c>
      <c r="J181" s="25">
        <v>0</v>
      </c>
      <c r="K181" s="75">
        <v>0</v>
      </c>
      <c r="L181" s="26">
        <f t="shared" si="5"/>
        <v>0</v>
      </c>
      <c r="M181" s="27" t="str">
        <f t="shared" si="4"/>
        <v>- // -</v>
      </c>
      <c r="N181" s="28"/>
      <c r="O181" s="22"/>
      <c r="P181" s="36"/>
      <c r="Q181" s="22"/>
      <c r="R181" s="22"/>
      <c r="S181" s="22"/>
      <c r="T181" s="22"/>
      <c r="U181" s="22"/>
      <c r="V181" s="22"/>
    </row>
    <row r="182" spans="1:22" s="1" customFormat="1" ht="12" x14ac:dyDescent="0.2">
      <c r="A182" s="23" t="s">
        <v>273</v>
      </c>
      <c r="B182" s="117" t="s">
        <v>258</v>
      </c>
      <c r="C182" s="118"/>
      <c r="D182" s="118"/>
      <c r="E182" s="118"/>
      <c r="F182" s="118"/>
      <c r="G182" s="118"/>
      <c r="H182" s="119"/>
      <c r="I182" s="24" t="s">
        <v>26</v>
      </c>
      <c r="J182" s="25">
        <v>0</v>
      </c>
      <c r="K182" s="75">
        <v>0</v>
      </c>
      <c r="L182" s="26">
        <f t="shared" si="5"/>
        <v>0</v>
      </c>
      <c r="M182" s="27" t="str">
        <f t="shared" si="4"/>
        <v>- // -</v>
      </c>
      <c r="N182" s="28"/>
      <c r="O182" s="22"/>
      <c r="P182" s="36"/>
      <c r="Q182" s="22"/>
      <c r="R182" s="22"/>
      <c r="S182" s="22"/>
      <c r="T182" s="22"/>
      <c r="U182" s="22"/>
      <c r="V182" s="22"/>
    </row>
    <row r="183" spans="1:22" s="1" customFormat="1" ht="12" x14ac:dyDescent="0.2">
      <c r="A183" s="23" t="s">
        <v>274</v>
      </c>
      <c r="B183" s="86" t="s">
        <v>275</v>
      </c>
      <c r="C183" s="87"/>
      <c r="D183" s="87"/>
      <c r="E183" s="87"/>
      <c r="F183" s="87"/>
      <c r="G183" s="87"/>
      <c r="H183" s="88"/>
      <c r="I183" s="24" t="s">
        <v>26</v>
      </c>
      <c r="J183" s="25">
        <v>0</v>
      </c>
      <c r="K183" s="75">
        <v>0</v>
      </c>
      <c r="L183" s="26">
        <f t="shared" si="5"/>
        <v>0</v>
      </c>
      <c r="M183" s="27" t="str">
        <f t="shared" si="4"/>
        <v>- // -</v>
      </c>
      <c r="N183" s="28"/>
      <c r="O183" s="45"/>
      <c r="P183" s="36"/>
      <c r="Q183" s="22"/>
      <c r="R183" s="22"/>
      <c r="S183" s="22"/>
      <c r="T183" s="22"/>
      <c r="U183" s="22"/>
      <c r="V183" s="22"/>
    </row>
    <row r="184" spans="1:22" s="1" customFormat="1" ht="12" x14ac:dyDescent="0.2">
      <c r="A184" s="23" t="s">
        <v>276</v>
      </c>
      <c r="B184" s="117" t="s">
        <v>258</v>
      </c>
      <c r="C184" s="118"/>
      <c r="D184" s="118"/>
      <c r="E184" s="118"/>
      <c r="F184" s="118"/>
      <c r="G184" s="118"/>
      <c r="H184" s="119"/>
      <c r="I184" s="24" t="s">
        <v>26</v>
      </c>
      <c r="J184" s="25">
        <v>0</v>
      </c>
      <c r="K184" s="75">
        <v>0</v>
      </c>
      <c r="L184" s="26">
        <f t="shared" si="5"/>
        <v>0</v>
      </c>
      <c r="M184" s="27" t="str">
        <f t="shared" si="4"/>
        <v>- // -</v>
      </c>
      <c r="N184" s="28"/>
      <c r="O184" s="22"/>
      <c r="P184" s="36"/>
      <c r="Q184" s="22"/>
      <c r="R184" s="22"/>
      <c r="S184" s="22"/>
      <c r="T184" s="22"/>
      <c r="U184" s="22"/>
      <c r="V184" s="22"/>
    </row>
    <row r="185" spans="1:22" s="1" customFormat="1" ht="12" x14ac:dyDescent="0.2">
      <c r="A185" s="23" t="s">
        <v>277</v>
      </c>
      <c r="B185" s="86" t="s">
        <v>278</v>
      </c>
      <c r="C185" s="87"/>
      <c r="D185" s="87"/>
      <c r="E185" s="87"/>
      <c r="F185" s="87"/>
      <c r="G185" s="87"/>
      <c r="H185" s="88"/>
      <c r="I185" s="24" t="s">
        <v>26</v>
      </c>
      <c r="J185" s="25">
        <v>0</v>
      </c>
      <c r="K185" s="75">
        <v>0</v>
      </c>
      <c r="L185" s="26">
        <f t="shared" si="5"/>
        <v>0</v>
      </c>
      <c r="M185" s="27" t="str">
        <f t="shared" si="4"/>
        <v>- // -</v>
      </c>
      <c r="N185" s="28"/>
      <c r="O185" s="22"/>
      <c r="P185" s="36"/>
      <c r="Q185" s="22"/>
      <c r="R185" s="22"/>
      <c r="S185" s="22"/>
      <c r="T185" s="22"/>
      <c r="U185" s="22"/>
      <c r="V185" s="22"/>
    </row>
    <row r="186" spans="1:22" s="1" customFormat="1" ht="12" x14ac:dyDescent="0.2">
      <c r="A186" s="23" t="s">
        <v>279</v>
      </c>
      <c r="B186" s="117" t="s">
        <v>258</v>
      </c>
      <c r="C186" s="118"/>
      <c r="D186" s="118"/>
      <c r="E186" s="118"/>
      <c r="F186" s="118"/>
      <c r="G186" s="118"/>
      <c r="H186" s="119"/>
      <c r="I186" s="24" t="s">
        <v>26</v>
      </c>
      <c r="J186" s="25">
        <v>0</v>
      </c>
      <c r="K186" s="75">
        <v>0</v>
      </c>
      <c r="L186" s="26">
        <f t="shared" si="5"/>
        <v>0</v>
      </c>
      <c r="M186" s="27" t="str">
        <f t="shared" si="4"/>
        <v>- // -</v>
      </c>
      <c r="N186" s="28"/>
      <c r="O186" s="22"/>
      <c r="P186" s="36"/>
      <c r="Q186" s="22"/>
      <c r="R186" s="22"/>
      <c r="S186" s="22"/>
      <c r="T186" s="22"/>
      <c r="U186" s="22"/>
      <c r="V186" s="22"/>
    </row>
    <row r="187" spans="1:22" s="1" customFormat="1" ht="12" x14ac:dyDescent="0.2">
      <c r="A187" s="23" t="s">
        <v>277</v>
      </c>
      <c r="B187" s="86" t="s">
        <v>280</v>
      </c>
      <c r="C187" s="87"/>
      <c r="D187" s="87"/>
      <c r="E187" s="87"/>
      <c r="F187" s="87"/>
      <c r="G187" s="87"/>
      <c r="H187" s="88"/>
      <c r="I187" s="24" t="s">
        <v>26</v>
      </c>
      <c r="J187" s="25">
        <v>0</v>
      </c>
      <c r="K187" s="75">
        <v>0</v>
      </c>
      <c r="L187" s="26">
        <f t="shared" si="5"/>
        <v>0</v>
      </c>
      <c r="M187" s="27" t="str">
        <f t="shared" si="4"/>
        <v>- // -</v>
      </c>
      <c r="N187" s="28"/>
      <c r="O187" s="22"/>
      <c r="P187" s="36"/>
      <c r="Q187" s="22"/>
      <c r="R187" s="22"/>
      <c r="S187" s="22"/>
      <c r="T187" s="22"/>
      <c r="U187" s="22"/>
      <c r="V187" s="22"/>
    </row>
    <row r="188" spans="1:22" s="1" customFormat="1" ht="12" x14ac:dyDescent="0.2">
      <c r="A188" s="23" t="s">
        <v>281</v>
      </c>
      <c r="B188" s="117" t="s">
        <v>258</v>
      </c>
      <c r="C188" s="118"/>
      <c r="D188" s="118"/>
      <c r="E188" s="118"/>
      <c r="F188" s="118"/>
      <c r="G188" s="118"/>
      <c r="H188" s="119"/>
      <c r="I188" s="24" t="s">
        <v>26</v>
      </c>
      <c r="J188" s="25">
        <v>0</v>
      </c>
      <c r="K188" s="75">
        <v>0</v>
      </c>
      <c r="L188" s="26">
        <f t="shared" si="5"/>
        <v>0</v>
      </c>
      <c r="M188" s="27" t="str">
        <f t="shared" si="4"/>
        <v>- // -</v>
      </c>
      <c r="N188" s="28"/>
      <c r="O188" s="22"/>
      <c r="P188" s="36"/>
      <c r="Q188" s="22"/>
      <c r="R188" s="22"/>
      <c r="S188" s="22"/>
      <c r="T188" s="22"/>
      <c r="U188" s="22"/>
      <c r="V188" s="22"/>
    </row>
    <row r="189" spans="1:22" s="1" customFormat="1" ht="24" customHeight="1" x14ac:dyDescent="0.2">
      <c r="A189" s="23" t="s">
        <v>282</v>
      </c>
      <c r="B189" s="96" t="s">
        <v>283</v>
      </c>
      <c r="C189" s="97"/>
      <c r="D189" s="97"/>
      <c r="E189" s="97"/>
      <c r="F189" s="97"/>
      <c r="G189" s="97"/>
      <c r="H189" s="98"/>
      <c r="I189" s="24" t="s">
        <v>26</v>
      </c>
      <c r="J189" s="25">
        <v>0</v>
      </c>
      <c r="K189" s="75">
        <v>0</v>
      </c>
      <c r="L189" s="26">
        <f t="shared" si="5"/>
        <v>0</v>
      </c>
      <c r="M189" s="27" t="str">
        <f t="shared" si="4"/>
        <v>- // -</v>
      </c>
      <c r="N189" s="28"/>
      <c r="O189" s="22"/>
      <c r="P189" s="36"/>
      <c r="Q189" s="22"/>
      <c r="R189" s="22"/>
      <c r="S189" s="22"/>
      <c r="T189" s="22"/>
      <c r="U189" s="22"/>
      <c r="V189" s="22"/>
    </row>
    <row r="190" spans="1:22" s="1" customFormat="1" ht="12" x14ac:dyDescent="0.2">
      <c r="A190" s="23" t="s">
        <v>284</v>
      </c>
      <c r="B190" s="117" t="s">
        <v>258</v>
      </c>
      <c r="C190" s="118"/>
      <c r="D190" s="118"/>
      <c r="E190" s="118"/>
      <c r="F190" s="118"/>
      <c r="G190" s="118"/>
      <c r="H190" s="119"/>
      <c r="I190" s="24" t="s">
        <v>26</v>
      </c>
      <c r="J190" s="25">
        <v>0</v>
      </c>
      <c r="K190" s="75">
        <v>0</v>
      </c>
      <c r="L190" s="26">
        <f t="shared" si="5"/>
        <v>0</v>
      </c>
      <c r="M190" s="27" t="str">
        <f t="shared" si="4"/>
        <v>- // -</v>
      </c>
      <c r="N190" s="28"/>
      <c r="O190" s="22"/>
      <c r="P190" s="36"/>
      <c r="Q190" s="22"/>
      <c r="R190" s="22"/>
      <c r="S190" s="22"/>
      <c r="T190" s="22"/>
      <c r="U190" s="22"/>
      <c r="V190" s="22"/>
    </row>
    <row r="191" spans="1:22" s="1" customFormat="1" ht="12" x14ac:dyDescent="0.2">
      <c r="A191" s="23" t="s">
        <v>285</v>
      </c>
      <c r="B191" s="117" t="s">
        <v>50</v>
      </c>
      <c r="C191" s="118"/>
      <c r="D191" s="118"/>
      <c r="E191" s="118"/>
      <c r="F191" s="118"/>
      <c r="G191" s="118"/>
      <c r="H191" s="119"/>
      <c r="I191" s="24" t="s">
        <v>26</v>
      </c>
      <c r="J191" s="25">
        <v>0</v>
      </c>
      <c r="K191" s="75">
        <v>0</v>
      </c>
      <c r="L191" s="26">
        <f t="shared" si="5"/>
        <v>0</v>
      </c>
      <c r="M191" s="27" t="str">
        <f t="shared" si="4"/>
        <v>- // -</v>
      </c>
      <c r="N191" s="28"/>
      <c r="O191" s="22"/>
      <c r="P191" s="36"/>
      <c r="Q191" s="22"/>
      <c r="R191" s="22"/>
      <c r="S191" s="22"/>
      <c r="T191" s="22"/>
      <c r="U191" s="22"/>
      <c r="V191" s="22"/>
    </row>
    <row r="192" spans="1:22" s="1" customFormat="1" ht="12" x14ac:dyDescent="0.2">
      <c r="A192" s="23" t="s">
        <v>286</v>
      </c>
      <c r="B192" s="111" t="s">
        <v>258</v>
      </c>
      <c r="C192" s="112"/>
      <c r="D192" s="112"/>
      <c r="E192" s="112"/>
      <c r="F192" s="112"/>
      <c r="G192" s="112"/>
      <c r="H192" s="113"/>
      <c r="I192" s="24" t="s">
        <v>26</v>
      </c>
      <c r="J192" s="25">
        <v>0</v>
      </c>
      <c r="K192" s="75">
        <v>0</v>
      </c>
      <c r="L192" s="26">
        <f t="shared" si="5"/>
        <v>0</v>
      </c>
      <c r="M192" s="27" t="str">
        <f t="shared" si="4"/>
        <v>- // -</v>
      </c>
      <c r="N192" s="28"/>
      <c r="O192" s="22"/>
      <c r="P192" s="36"/>
      <c r="Q192" s="22"/>
      <c r="R192" s="22"/>
      <c r="S192" s="22"/>
      <c r="T192" s="22"/>
      <c r="U192" s="22"/>
      <c r="V192" s="22"/>
    </row>
    <row r="193" spans="1:22" s="1" customFormat="1" ht="12" x14ac:dyDescent="0.2">
      <c r="A193" s="23" t="s">
        <v>287</v>
      </c>
      <c r="B193" s="117" t="s">
        <v>52</v>
      </c>
      <c r="C193" s="118"/>
      <c r="D193" s="118"/>
      <c r="E193" s="118"/>
      <c r="F193" s="118"/>
      <c r="G193" s="118"/>
      <c r="H193" s="119"/>
      <c r="I193" s="24" t="s">
        <v>26</v>
      </c>
      <c r="J193" s="25">
        <v>0</v>
      </c>
      <c r="K193" s="75">
        <v>0</v>
      </c>
      <c r="L193" s="26">
        <f t="shared" si="5"/>
        <v>0</v>
      </c>
      <c r="M193" s="27" t="str">
        <f t="shared" si="4"/>
        <v>- // -</v>
      </c>
      <c r="N193" s="28"/>
      <c r="O193" s="22"/>
      <c r="P193" s="36"/>
      <c r="Q193" s="22"/>
      <c r="R193" s="22"/>
      <c r="S193" s="22"/>
      <c r="T193" s="22"/>
      <c r="U193" s="22"/>
      <c r="V193" s="22"/>
    </row>
    <row r="194" spans="1:22" s="1" customFormat="1" ht="12" x14ac:dyDescent="0.2">
      <c r="A194" s="23" t="s">
        <v>288</v>
      </c>
      <c r="B194" s="111" t="s">
        <v>258</v>
      </c>
      <c r="C194" s="112"/>
      <c r="D194" s="112"/>
      <c r="E194" s="112"/>
      <c r="F194" s="112"/>
      <c r="G194" s="112"/>
      <c r="H194" s="113"/>
      <c r="I194" s="24" t="s">
        <v>26</v>
      </c>
      <c r="J194" s="25">
        <v>0</v>
      </c>
      <c r="K194" s="75">
        <v>0</v>
      </c>
      <c r="L194" s="26">
        <f t="shared" si="5"/>
        <v>0</v>
      </c>
      <c r="M194" s="27" t="str">
        <f t="shared" si="4"/>
        <v>- // -</v>
      </c>
      <c r="N194" s="28"/>
      <c r="O194" s="22"/>
      <c r="P194" s="36"/>
      <c r="Q194" s="22"/>
      <c r="R194" s="22"/>
      <c r="S194" s="22"/>
      <c r="T194" s="22"/>
      <c r="U194" s="22"/>
      <c r="V194" s="22"/>
    </row>
    <row r="195" spans="1:22" s="1" customFormat="1" ht="12" x14ac:dyDescent="0.2">
      <c r="A195" s="23" t="s">
        <v>289</v>
      </c>
      <c r="B195" s="86" t="s">
        <v>290</v>
      </c>
      <c r="C195" s="87"/>
      <c r="D195" s="87"/>
      <c r="E195" s="87"/>
      <c r="F195" s="87"/>
      <c r="G195" s="87"/>
      <c r="H195" s="88"/>
      <c r="I195" s="24" t="s">
        <v>26</v>
      </c>
      <c r="J195" s="25"/>
      <c r="K195" s="75">
        <v>20.131521219999996</v>
      </c>
      <c r="L195" s="26">
        <f t="shared" si="5"/>
        <v>20.131521219999996</v>
      </c>
      <c r="M195" s="27" t="str">
        <f t="shared" si="4"/>
        <v>- // -</v>
      </c>
      <c r="N195" s="28"/>
      <c r="O195" s="22"/>
      <c r="P195" s="36"/>
      <c r="Q195" s="22"/>
      <c r="R195" s="22"/>
      <c r="S195" s="22"/>
      <c r="T195" s="22"/>
      <c r="U195" s="22"/>
      <c r="V195" s="22"/>
    </row>
    <row r="196" spans="1:22" s="1" customFormat="1" ht="12" x14ac:dyDescent="0.2">
      <c r="A196" s="23" t="s">
        <v>291</v>
      </c>
      <c r="B196" s="117" t="s">
        <v>258</v>
      </c>
      <c r="C196" s="118"/>
      <c r="D196" s="118"/>
      <c r="E196" s="118"/>
      <c r="F196" s="118"/>
      <c r="G196" s="118"/>
      <c r="H196" s="119"/>
      <c r="I196" s="24" t="s">
        <v>26</v>
      </c>
      <c r="J196" s="25"/>
      <c r="K196" s="75">
        <v>4.2017984699999991</v>
      </c>
      <c r="L196" s="26">
        <f t="shared" si="5"/>
        <v>4.2017984699999991</v>
      </c>
      <c r="M196" s="27" t="str">
        <f t="shared" si="4"/>
        <v>- // -</v>
      </c>
      <c r="N196" s="28"/>
      <c r="O196" s="22"/>
      <c r="P196" s="36"/>
      <c r="Q196" s="22"/>
      <c r="R196" s="22"/>
      <c r="S196" s="22"/>
      <c r="T196" s="22"/>
      <c r="U196" s="22"/>
      <c r="V196" s="22"/>
    </row>
    <row r="197" spans="1:22" s="1" customFormat="1" ht="12" x14ac:dyDescent="0.2">
      <c r="A197" s="23" t="s">
        <v>292</v>
      </c>
      <c r="B197" s="102" t="s">
        <v>293</v>
      </c>
      <c r="C197" s="103"/>
      <c r="D197" s="103"/>
      <c r="E197" s="103"/>
      <c r="F197" s="103"/>
      <c r="G197" s="103"/>
      <c r="H197" s="104"/>
      <c r="I197" s="24" t="s">
        <v>26</v>
      </c>
      <c r="J197" s="25">
        <v>0</v>
      </c>
      <c r="K197" s="75">
        <f>K209+K211+K213+K215+K217</f>
        <v>267.91200000000003</v>
      </c>
      <c r="L197" s="26">
        <f t="shared" si="5"/>
        <v>267.91200000000003</v>
      </c>
      <c r="M197" s="27" t="str">
        <f t="shared" si="4"/>
        <v>- // -</v>
      </c>
      <c r="N197" s="28"/>
      <c r="O197" s="22"/>
      <c r="P197" s="36"/>
      <c r="Q197" s="22"/>
      <c r="R197" s="22"/>
      <c r="S197" s="22"/>
      <c r="T197" s="22"/>
      <c r="U197" s="22"/>
      <c r="V197" s="22"/>
    </row>
    <row r="198" spans="1:22" s="1" customFormat="1" ht="12" x14ac:dyDescent="0.2">
      <c r="A198" s="23" t="s">
        <v>294</v>
      </c>
      <c r="B198" s="86" t="s">
        <v>295</v>
      </c>
      <c r="C198" s="87"/>
      <c r="D198" s="87"/>
      <c r="E198" s="87"/>
      <c r="F198" s="87"/>
      <c r="G198" s="87"/>
      <c r="H198" s="88"/>
      <c r="I198" s="24" t="s">
        <v>26</v>
      </c>
      <c r="J198" s="25">
        <v>0</v>
      </c>
      <c r="K198" s="75">
        <v>0</v>
      </c>
      <c r="L198" s="26">
        <f t="shared" si="5"/>
        <v>0</v>
      </c>
      <c r="M198" s="27" t="str">
        <f t="shared" si="4"/>
        <v>- // -</v>
      </c>
      <c r="N198" s="28"/>
      <c r="O198" s="22"/>
      <c r="P198" s="36"/>
      <c r="Q198" s="22"/>
      <c r="R198" s="22"/>
      <c r="S198" s="22"/>
      <c r="T198" s="22"/>
      <c r="U198" s="22"/>
      <c r="V198" s="22"/>
    </row>
    <row r="199" spans="1:22" s="1" customFormat="1" ht="12" x14ac:dyDescent="0.2">
      <c r="A199" s="23" t="s">
        <v>296</v>
      </c>
      <c r="B199" s="117" t="s">
        <v>258</v>
      </c>
      <c r="C199" s="118"/>
      <c r="D199" s="118"/>
      <c r="E199" s="118"/>
      <c r="F199" s="118"/>
      <c r="G199" s="118"/>
      <c r="H199" s="119"/>
      <c r="I199" s="24" t="s">
        <v>26</v>
      </c>
      <c r="J199" s="25">
        <v>0</v>
      </c>
      <c r="K199" s="75">
        <v>0</v>
      </c>
      <c r="L199" s="26">
        <f t="shared" si="5"/>
        <v>0</v>
      </c>
      <c r="M199" s="27" t="str">
        <f t="shared" si="4"/>
        <v>- // -</v>
      </c>
      <c r="N199" s="28"/>
      <c r="O199" s="22"/>
      <c r="P199" s="36"/>
      <c r="Q199" s="22"/>
      <c r="R199" s="22"/>
      <c r="S199" s="22"/>
      <c r="T199" s="22"/>
      <c r="U199" s="22"/>
      <c r="V199" s="22"/>
    </row>
    <row r="200" spans="1:22" s="1" customFormat="1" ht="12" x14ac:dyDescent="0.2">
      <c r="A200" s="23" t="s">
        <v>297</v>
      </c>
      <c r="B200" s="86" t="s">
        <v>298</v>
      </c>
      <c r="C200" s="87"/>
      <c r="D200" s="87"/>
      <c r="E200" s="87"/>
      <c r="F200" s="87"/>
      <c r="G200" s="87"/>
      <c r="H200" s="88"/>
      <c r="I200" s="24" t="s">
        <v>26</v>
      </c>
      <c r="J200" s="25">
        <v>0</v>
      </c>
      <c r="K200" s="75">
        <v>0</v>
      </c>
      <c r="L200" s="26">
        <f t="shared" si="5"/>
        <v>0</v>
      </c>
      <c r="M200" s="27" t="str">
        <f t="shared" si="4"/>
        <v>- // -</v>
      </c>
      <c r="N200" s="28"/>
      <c r="O200" s="22"/>
      <c r="P200" s="36"/>
      <c r="Q200" s="22"/>
      <c r="R200" s="22"/>
      <c r="S200" s="22"/>
      <c r="T200" s="22"/>
      <c r="U200" s="22"/>
      <c r="V200" s="22"/>
    </row>
    <row r="201" spans="1:22" s="1" customFormat="1" ht="12" x14ac:dyDescent="0.2">
      <c r="A201" s="23" t="s">
        <v>299</v>
      </c>
      <c r="B201" s="117" t="s">
        <v>300</v>
      </c>
      <c r="C201" s="118"/>
      <c r="D201" s="118"/>
      <c r="E201" s="118"/>
      <c r="F201" s="118"/>
      <c r="G201" s="118"/>
      <c r="H201" s="119"/>
      <c r="I201" s="24" t="s">
        <v>26</v>
      </c>
      <c r="J201" s="25">
        <v>0</v>
      </c>
      <c r="K201" s="75">
        <v>0</v>
      </c>
      <c r="L201" s="26">
        <f t="shared" si="5"/>
        <v>0</v>
      </c>
      <c r="M201" s="27" t="str">
        <f t="shared" si="4"/>
        <v>- // -</v>
      </c>
      <c r="N201" s="28"/>
      <c r="O201" s="22"/>
      <c r="P201" s="36"/>
      <c r="Q201" s="22"/>
      <c r="R201" s="22"/>
      <c r="S201" s="22"/>
      <c r="T201" s="22"/>
      <c r="U201" s="22"/>
      <c r="V201" s="22"/>
    </row>
    <row r="202" spans="1:22" s="1" customFormat="1" ht="12" x14ac:dyDescent="0.2">
      <c r="A202" s="23" t="s">
        <v>301</v>
      </c>
      <c r="B202" s="111" t="s">
        <v>258</v>
      </c>
      <c r="C202" s="112"/>
      <c r="D202" s="112"/>
      <c r="E202" s="112"/>
      <c r="F202" s="112"/>
      <c r="G202" s="112"/>
      <c r="H202" s="113"/>
      <c r="I202" s="24" t="s">
        <v>26</v>
      </c>
      <c r="J202" s="25">
        <v>0</v>
      </c>
      <c r="K202" s="75">
        <v>0</v>
      </c>
      <c r="L202" s="26">
        <f t="shared" si="5"/>
        <v>0</v>
      </c>
      <c r="M202" s="27" t="str">
        <f t="shared" si="4"/>
        <v>- // -</v>
      </c>
      <c r="N202" s="28"/>
      <c r="O202" s="22"/>
      <c r="P202" s="36"/>
      <c r="Q202" s="22"/>
      <c r="R202" s="22"/>
      <c r="S202" s="22"/>
      <c r="T202" s="22"/>
      <c r="U202" s="22"/>
      <c r="V202" s="22"/>
    </row>
    <row r="203" spans="1:22" s="1" customFormat="1" ht="12" x14ac:dyDescent="0.2">
      <c r="A203" s="23" t="s">
        <v>302</v>
      </c>
      <c r="B203" s="117" t="s">
        <v>303</v>
      </c>
      <c r="C203" s="118"/>
      <c r="D203" s="118"/>
      <c r="E203" s="118"/>
      <c r="F203" s="118"/>
      <c r="G203" s="118"/>
      <c r="H203" s="119"/>
      <c r="I203" s="24" t="s">
        <v>26</v>
      </c>
      <c r="J203" s="25">
        <v>0</v>
      </c>
      <c r="K203" s="75"/>
      <c r="L203" s="26">
        <f t="shared" si="5"/>
        <v>0</v>
      </c>
      <c r="M203" s="27" t="str">
        <f t="shared" si="4"/>
        <v>- // -</v>
      </c>
      <c r="N203" s="28"/>
      <c r="O203" s="22"/>
      <c r="P203" s="36"/>
      <c r="Q203" s="22"/>
      <c r="R203" s="22"/>
      <c r="S203" s="22"/>
      <c r="T203" s="22"/>
      <c r="U203" s="22"/>
      <c r="V203" s="22"/>
    </row>
    <row r="204" spans="1:22" s="1" customFormat="1" ht="12" x14ac:dyDescent="0.2">
      <c r="A204" s="23" t="s">
        <v>304</v>
      </c>
      <c r="B204" s="111" t="s">
        <v>258</v>
      </c>
      <c r="C204" s="112"/>
      <c r="D204" s="112"/>
      <c r="E204" s="112"/>
      <c r="F204" s="112"/>
      <c r="G204" s="112"/>
      <c r="H204" s="113"/>
      <c r="I204" s="24" t="s">
        <v>26</v>
      </c>
      <c r="J204" s="25">
        <v>0</v>
      </c>
      <c r="K204" s="75">
        <v>0</v>
      </c>
      <c r="L204" s="26">
        <f t="shared" si="5"/>
        <v>0</v>
      </c>
      <c r="M204" s="27" t="str">
        <f t="shared" si="4"/>
        <v>- // -</v>
      </c>
      <c r="N204" s="28"/>
      <c r="O204" s="22"/>
      <c r="P204" s="36"/>
      <c r="Q204" s="22"/>
      <c r="R204" s="22"/>
      <c r="S204" s="22"/>
      <c r="T204" s="22"/>
      <c r="U204" s="22"/>
      <c r="V204" s="22"/>
    </row>
    <row r="205" spans="1:22" s="1" customFormat="1" ht="24" customHeight="1" x14ac:dyDescent="0.2">
      <c r="A205" s="23" t="s">
        <v>305</v>
      </c>
      <c r="B205" s="96" t="s">
        <v>306</v>
      </c>
      <c r="C205" s="97"/>
      <c r="D205" s="97"/>
      <c r="E205" s="97"/>
      <c r="F205" s="97"/>
      <c r="G205" s="97"/>
      <c r="H205" s="98"/>
      <c r="I205" s="24" t="s">
        <v>26</v>
      </c>
      <c r="J205" s="25">
        <v>0</v>
      </c>
      <c r="K205" s="75">
        <v>0</v>
      </c>
      <c r="L205" s="26">
        <f t="shared" si="5"/>
        <v>0</v>
      </c>
      <c r="M205" s="27" t="str">
        <f t="shared" si="4"/>
        <v>- // -</v>
      </c>
      <c r="N205" s="28"/>
      <c r="O205" s="22"/>
      <c r="P205" s="36"/>
      <c r="Q205" s="22"/>
      <c r="R205" s="22"/>
      <c r="S205" s="22"/>
      <c r="T205" s="22"/>
      <c r="U205" s="22"/>
      <c r="V205" s="22"/>
    </row>
    <row r="206" spans="1:22" s="1" customFormat="1" ht="12" x14ac:dyDescent="0.2">
      <c r="A206" s="23" t="s">
        <v>307</v>
      </c>
      <c r="B206" s="117" t="s">
        <v>258</v>
      </c>
      <c r="C206" s="118"/>
      <c r="D206" s="118"/>
      <c r="E206" s="118"/>
      <c r="F206" s="118"/>
      <c r="G206" s="118"/>
      <c r="H206" s="119"/>
      <c r="I206" s="24" t="s">
        <v>26</v>
      </c>
      <c r="J206" s="25">
        <v>0</v>
      </c>
      <c r="K206" s="75">
        <v>0</v>
      </c>
      <c r="L206" s="26">
        <f t="shared" si="5"/>
        <v>0</v>
      </c>
      <c r="M206" s="27" t="str">
        <f t="shared" si="4"/>
        <v>- // -</v>
      </c>
      <c r="N206" s="28"/>
      <c r="O206" s="22"/>
      <c r="P206" s="36"/>
      <c r="Q206" s="22"/>
      <c r="R206" s="22"/>
      <c r="S206" s="22"/>
      <c r="T206" s="22"/>
      <c r="U206" s="22"/>
      <c r="V206" s="22"/>
    </row>
    <row r="207" spans="1:22" s="1" customFormat="1" ht="12" x14ac:dyDescent="0.2">
      <c r="A207" s="23" t="s">
        <v>308</v>
      </c>
      <c r="B207" s="86" t="s">
        <v>309</v>
      </c>
      <c r="C207" s="87"/>
      <c r="D207" s="87"/>
      <c r="E207" s="87"/>
      <c r="F207" s="87"/>
      <c r="G207" s="87"/>
      <c r="H207" s="88"/>
      <c r="I207" s="24" t="s">
        <v>26</v>
      </c>
      <c r="J207" s="25">
        <v>0</v>
      </c>
      <c r="K207" s="75">
        <v>0</v>
      </c>
      <c r="L207" s="26">
        <f t="shared" si="5"/>
        <v>0</v>
      </c>
      <c r="M207" s="27" t="str">
        <f t="shared" si="4"/>
        <v>- // -</v>
      </c>
      <c r="N207" s="28"/>
      <c r="O207" s="22"/>
      <c r="P207" s="36"/>
      <c r="Q207" s="22"/>
      <c r="R207" s="22"/>
      <c r="S207" s="22"/>
      <c r="T207" s="22"/>
      <c r="U207" s="22"/>
      <c r="V207" s="22"/>
    </row>
    <row r="208" spans="1:22" s="1" customFormat="1" ht="12" x14ac:dyDescent="0.2">
      <c r="A208" s="23" t="s">
        <v>310</v>
      </c>
      <c r="B208" s="117" t="s">
        <v>258</v>
      </c>
      <c r="C208" s="118"/>
      <c r="D208" s="118"/>
      <c r="E208" s="118"/>
      <c r="F208" s="118"/>
      <c r="G208" s="118"/>
      <c r="H208" s="119"/>
      <c r="I208" s="24" t="s">
        <v>26</v>
      </c>
      <c r="J208" s="25">
        <v>0</v>
      </c>
      <c r="K208" s="75">
        <v>0</v>
      </c>
      <c r="L208" s="26">
        <f t="shared" si="5"/>
        <v>0</v>
      </c>
      <c r="M208" s="27" t="str">
        <f t="shared" si="4"/>
        <v>- // -</v>
      </c>
      <c r="N208" s="28"/>
      <c r="O208" s="22"/>
      <c r="P208" s="36"/>
      <c r="Q208" s="22"/>
      <c r="R208" s="22"/>
      <c r="S208" s="22"/>
      <c r="T208" s="22"/>
      <c r="U208" s="22"/>
      <c r="V208" s="22"/>
    </row>
    <row r="209" spans="1:22" s="1" customFormat="1" ht="12" x14ac:dyDescent="0.2">
      <c r="A209" s="23" t="s">
        <v>311</v>
      </c>
      <c r="B209" s="86" t="s">
        <v>312</v>
      </c>
      <c r="C209" s="87"/>
      <c r="D209" s="87"/>
      <c r="E209" s="87"/>
      <c r="F209" s="87"/>
      <c r="G209" s="87"/>
      <c r="H209" s="88"/>
      <c r="I209" s="24" t="s">
        <v>26</v>
      </c>
      <c r="J209" s="25"/>
      <c r="K209" s="75">
        <v>13.686</v>
      </c>
      <c r="L209" s="26">
        <f t="shared" si="5"/>
        <v>13.686</v>
      </c>
      <c r="M209" s="27" t="str">
        <f t="shared" si="4"/>
        <v>- // -</v>
      </c>
      <c r="N209" s="28"/>
      <c r="O209" s="22"/>
      <c r="P209" s="36"/>
      <c r="Q209" s="22"/>
      <c r="R209" s="22"/>
      <c r="S209" s="22"/>
      <c r="T209" s="22"/>
      <c r="U209" s="22"/>
      <c r="V209" s="22"/>
    </row>
    <row r="210" spans="1:22" s="1" customFormat="1" ht="12" x14ac:dyDescent="0.2">
      <c r="A210" s="23" t="s">
        <v>313</v>
      </c>
      <c r="B210" s="117" t="s">
        <v>258</v>
      </c>
      <c r="C210" s="118"/>
      <c r="D210" s="118"/>
      <c r="E210" s="118"/>
      <c r="F210" s="118"/>
      <c r="G210" s="118"/>
      <c r="H210" s="119"/>
      <c r="I210" s="24" t="s">
        <v>26</v>
      </c>
      <c r="J210" s="25"/>
      <c r="K210" s="75"/>
      <c r="L210" s="26">
        <f t="shared" si="5"/>
        <v>0</v>
      </c>
      <c r="M210" s="27" t="str">
        <f t="shared" si="4"/>
        <v>- // -</v>
      </c>
      <c r="N210" s="28"/>
      <c r="O210" s="22"/>
      <c r="P210" s="36"/>
      <c r="Q210" s="22"/>
      <c r="R210" s="22"/>
      <c r="S210" s="22"/>
      <c r="T210" s="22"/>
      <c r="U210" s="22"/>
      <c r="V210" s="22"/>
    </row>
    <row r="211" spans="1:22" s="1" customFormat="1" ht="12" x14ac:dyDescent="0.2">
      <c r="A211" s="23" t="s">
        <v>314</v>
      </c>
      <c r="B211" s="86" t="s">
        <v>315</v>
      </c>
      <c r="C211" s="87"/>
      <c r="D211" s="87"/>
      <c r="E211" s="87"/>
      <c r="F211" s="87"/>
      <c r="G211" s="87"/>
      <c r="H211" s="88"/>
      <c r="I211" s="24" t="s">
        <v>26</v>
      </c>
      <c r="J211" s="25"/>
      <c r="K211" s="75">
        <v>82.549000000000007</v>
      </c>
      <c r="L211" s="26">
        <f t="shared" si="5"/>
        <v>82.549000000000007</v>
      </c>
      <c r="M211" s="27" t="str">
        <f t="shared" si="4"/>
        <v>- // -</v>
      </c>
      <c r="N211" s="28"/>
      <c r="O211" s="22"/>
      <c r="P211" s="36"/>
      <c r="Q211" s="22"/>
      <c r="R211" s="22"/>
      <c r="S211" s="22"/>
      <c r="T211" s="22"/>
      <c r="U211" s="22"/>
      <c r="V211" s="22"/>
    </row>
    <row r="212" spans="1:22" s="1" customFormat="1" ht="12" x14ac:dyDescent="0.2">
      <c r="A212" s="23" t="s">
        <v>316</v>
      </c>
      <c r="B212" s="117" t="s">
        <v>258</v>
      </c>
      <c r="C212" s="118"/>
      <c r="D212" s="118"/>
      <c r="E212" s="118"/>
      <c r="F212" s="118"/>
      <c r="G212" s="118"/>
      <c r="H212" s="119"/>
      <c r="I212" s="24" t="s">
        <v>26</v>
      </c>
      <c r="J212" s="25"/>
      <c r="K212" s="75"/>
      <c r="L212" s="26">
        <f t="shared" si="5"/>
        <v>0</v>
      </c>
      <c r="M212" s="27" t="str">
        <f t="shared" si="4"/>
        <v>- // -</v>
      </c>
      <c r="N212" s="28"/>
      <c r="O212" s="22"/>
      <c r="P212" s="36"/>
      <c r="Q212" s="22"/>
      <c r="R212" s="22"/>
      <c r="S212" s="22"/>
      <c r="T212" s="22"/>
      <c r="U212" s="22"/>
      <c r="V212" s="22"/>
    </row>
    <row r="213" spans="1:22" s="1" customFormat="1" ht="12" x14ac:dyDescent="0.2">
      <c r="A213" s="23" t="s">
        <v>317</v>
      </c>
      <c r="B213" s="86" t="s">
        <v>318</v>
      </c>
      <c r="C213" s="87"/>
      <c r="D213" s="87"/>
      <c r="E213" s="87"/>
      <c r="F213" s="87"/>
      <c r="G213" s="87"/>
      <c r="H213" s="88"/>
      <c r="I213" s="24" t="s">
        <v>26</v>
      </c>
      <c r="J213" s="25"/>
      <c r="K213" s="75">
        <v>43.749241790000013</v>
      </c>
      <c r="L213" s="26">
        <f t="shared" si="5"/>
        <v>43.749241790000013</v>
      </c>
      <c r="M213" s="27" t="str">
        <f t="shared" ref="M213:M231" si="6">IF(ROUND(J213,0)=0,"- // -",IF(J213&lt;0,1+(1-K213/J213),K213/J213))</f>
        <v>- // -</v>
      </c>
      <c r="N213" s="28"/>
      <c r="O213" s="22"/>
      <c r="P213" s="36"/>
      <c r="Q213" s="22"/>
      <c r="R213" s="22"/>
      <c r="S213" s="22"/>
      <c r="T213" s="22"/>
      <c r="U213" s="22"/>
      <c r="V213" s="22"/>
    </row>
    <row r="214" spans="1:22" s="1" customFormat="1" ht="12" x14ac:dyDescent="0.2">
      <c r="A214" s="23" t="s">
        <v>319</v>
      </c>
      <c r="B214" s="117" t="s">
        <v>258</v>
      </c>
      <c r="C214" s="118"/>
      <c r="D214" s="118"/>
      <c r="E214" s="118"/>
      <c r="F214" s="118"/>
      <c r="G214" s="118"/>
      <c r="H214" s="119"/>
      <c r="I214" s="24" t="s">
        <v>26</v>
      </c>
      <c r="J214" s="25"/>
      <c r="K214" s="75">
        <v>0</v>
      </c>
      <c r="L214" s="26">
        <f t="shared" ref="L214:L231" si="7">K214-J214</f>
        <v>0</v>
      </c>
      <c r="M214" s="27" t="str">
        <f t="shared" si="6"/>
        <v>- // -</v>
      </c>
      <c r="N214" s="28"/>
      <c r="O214" s="22"/>
      <c r="P214" s="36"/>
      <c r="Q214" s="22"/>
      <c r="R214" s="22"/>
      <c r="S214" s="22"/>
      <c r="T214" s="22"/>
      <c r="U214" s="22"/>
      <c r="V214" s="22"/>
    </row>
    <row r="215" spans="1:22" s="1" customFormat="1" ht="24" customHeight="1" x14ac:dyDescent="0.2">
      <c r="A215" s="23" t="s">
        <v>320</v>
      </c>
      <c r="B215" s="96" t="s">
        <v>321</v>
      </c>
      <c r="C215" s="97"/>
      <c r="D215" s="97"/>
      <c r="E215" s="97"/>
      <c r="F215" s="97"/>
      <c r="G215" s="97"/>
      <c r="H215" s="98"/>
      <c r="I215" s="24" t="s">
        <v>26</v>
      </c>
      <c r="J215" s="25"/>
      <c r="K215" s="75">
        <v>109.06079489</v>
      </c>
      <c r="L215" s="26">
        <f t="shared" si="7"/>
        <v>109.06079489</v>
      </c>
      <c r="M215" s="27" t="str">
        <f t="shared" si="6"/>
        <v>- // -</v>
      </c>
      <c r="N215" s="28"/>
      <c r="O215" s="22"/>
      <c r="P215" s="36"/>
      <c r="Q215" s="22"/>
      <c r="R215" s="22"/>
      <c r="S215" s="22"/>
      <c r="T215" s="22"/>
      <c r="U215" s="22"/>
      <c r="V215" s="22"/>
    </row>
    <row r="216" spans="1:22" s="1" customFormat="1" ht="12" x14ac:dyDescent="0.2">
      <c r="A216" s="23" t="s">
        <v>322</v>
      </c>
      <c r="B216" s="117" t="s">
        <v>258</v>
      </c>
      <c r="C216" s="118"/>
      <c r="D216" s="118"/>
      <c r="E216" s="118"/>
      <c r="F216" s="118"/>
      <c r="G216" s="118"/>
      <c r="H216" s="119"/>
      <c r="I216" s="24" t="s">
        <v>26</v>
      </c>
      <c r="J216" s="25"/>
      <c r="K216" s="75"/>
      <c r="L216" s="26">
        <f t="shared" si="7"/>
        <v>0</v>
      </c>
      <c r="M216" s="27" t="str">
        <f t="shared" si="6"/>
        <v>- // -</v>
      </c>
      <c r="N216" s="28"/>
      <c r="O216" s="22"/>
      <c r="P216" s="36"/>
      <c r="Q216" s="22"/>
      <c r="R216" s="22"/>
      <c r="S216" s="22"/>
      <c r="T216" s="22"/>
      <c r="U216" s="22"/>
      <c r="V216" s="22"/>
    </row>
    <row r="217" spans="1:22" s="1" customFormat="1" ht="12" x14ac:dyDescent="0.2">
      <c r="A217" s="23" t="s">
        <v>323</v>
      </c>
      <c r="B217" s="86" t="s">
        <v>324</v>
      </c>
      <c r="C217" s="87"/>
      <c r="D217" s="87"/>
      <c r="E217" s="87"/>
      <c r="F217" s="87"/>
      <c r="G217" s="87"/>
      <c r="H217" s="88"/>
      <c r="I217" s="24" t="s">
        <v>26</v>
      </c>
      <c r="J217" s="25"/>
      <c r="K217" s="75">
        <v>18.866963320000011</v>
      </c>
      <c r="L217" s="26">
        <f t="shared" si="7"/>
        <v>18.866963320000011</v>
      </c>
      <c r="M217" s="27" t="str">
        <f t="shared" si="6"/>
        <v>- // -</v>
      </c>
      <c r="N217" s="28"/>
      <c r="O217" s="22"/>
      <c r="P217" s="36"/>
      <c r="Q217" s="22"/>
      <c r="R217" s="22"/>
      <c r="S217" s="22"/>
      <c r="T217" s="22"/>
      <c r="U217" s="22"/>
      <c r="V217" s="22"/>
    </row>
    <row r="218" spans="1:22" s="1" customFormat="1" ht="12" x14ac:dyDescent="0.2">
      <c r="A218" s="23" t="s">
        <v>325</v>
      </c>
      <c r="B218" s="117" t="s">
        <v>258</v>
      </c>
      <c r="C218" s="118"/>
      <c r="D218" s="118"/>
      <c r="E218" s="118"/>
      <c r="F218" s="118"/>
      <c r="G218" s="118"/>
      <c r="H218" s="119"/>
      <c r="I218" s="24" t="s">
        <v>26</v>
      </c>
      <c r="J218" s="25"/>
      <c r="K218" s="75">
        <v>3.8189849999994863E-2</v>
      </c>
      <c r="L218" s="26">
        <f t="shared" si="7"/>
        <v>3.8189849999994863E-2</v>
      </c>
      <c r="M218" s="27" t="str">
        <f t="shared" si="6"/>
        <v>- // -</v>
      </c>
      <c r="N218" s="28"/>
      <c r="O218" s="22"/>
      <c r="P218" s="36"/>
      <c r="Q218" s="22"/>
      <c r="R218" s="22"/>
      <c r="S218" s="22"/>
      <c r="T218" s="22"/>
      <c r="U218" s="22"/>
      <c r="V218" s="22"/>
    </row>
    <row r="219" spans="1:22" s="1" customFormat="1" ht="24" customHeight="1" x14ac:dyDescent="0.2">
      <c r="A219" s="23" t="s">
        <v>326</v>
      </c>
      <c r="B219" s="93" t="s">
        <v>327</v>
      </c>
      <c r="C219" s="94"/>
      <c r="D219" s="94"/>
      <c r="E219" s="94"/>
      <c r="F219" s="94"/>
      <c r="G219" s="94"/>
      <c r="H219" s="95"/>
      <c r="I219" s="24" t="s">
        <v>328</v>
      </c>
      <c r="J219" s="25"/>
      <c r="K219" s="79">
        <v>114.20797024882418</v>
      </c>
      <c r="L219" s="26">
        <f t="shared" si="7"/>
        <v>114.20797024882418</v>
      </c>
      <c r="M219" s="27" t="str">
        <f t="shared" si="6"/>
        <v>- // -</v>
      </c>
      <c r="N219" s="28"/>
      <c r="O219" s="22"/>
      <c r="P219" s="36"/>
      <c r="Q219" s="22"/>
      <c r="R219" s="22"/>
      <c r="S219" s="22"/>
      <c r="T219" s="22"/>
      <c r="U219" s="22"/>
      <c r="V219" s="22"/>
    </row>
    <row r="220" spans="1:22" s="1" customFormat="1" ht="12" x14ac:dyDescent="0.2">
      <c r="A220" s="23" t="s">
        <v>329</v>
      </c>
      <c r="B220" s="86" t="s">
        <v>330</v>
      </c>
      <c r="C220" s="87"/>
      <c r="D220" s="87"/>
      <c r="E220" s="87"/>
      <c r="F220" s="87"/>
      <c r="G220" s="87"/>
      <c r="H220" s="88"/>
      <c r="I220" s="24" t="s">
        <v>328</v>
      </c>
      <c r="J220" s="25">
        <v>0</v>
      </c>
      <c r="K220" s="75">
        <v>0</v>
      </c>
      <c r="L220" s="26">
        <f t="shared" si="7"/>
        <v>0</v>
      </c>
      <c r="M220" s="27" t="str">
        <f t="shared" si="6"/>
        <v>- // -</v>
      </c>
      <c r="N220" s="28"/>
      <c r="O220" s="22"/>
      <c r="P220" s="36"/>
      <c r="Q220" s="22"/>
      <c r="R220" s="22"/>
      <c r="S220" s="22"/>
      <c r="T220" s="22"/>
      <c r="U220" s="22"/>
      <c r="V220" s="22"/>
    </row>
    <row r="221" spans="1:22" s="1" customFormat="1" ht="24" customHeight="1" x14ac:dyDescent="0.2">
      <c r="A221" s="23" t="s">
        <v>331</v>
      </c>
      <c r="B221" s="96" t="s">
        <v>332</v>
      </c>
      <c r="C221" s="97"/>
      <c r="D221" s="97"/>
      <c r="E221" s="97"/>
      <c r="F221" s="97"/>
      <c r="G221" s="97"/>
      <c r="H221" s="98"/>
      <c r="I221" s="24" t="s">
        <v>328</v>
      </c>
      <c r="J221" s="25">
        <v>0</v>
      </c>
      <c r="K221" s="75">
        <v>0</v>
      </c>
      <c r="L221" s="26">
        <f t="shared" si="7"/>
        <v>0</v>
      </c>
      <c r="M221" s="27" t="str">
        <f t="shared" si="6"/>
        <v>- // -</v>
      </c>
      <c r="N221" s="28"/>
      <c r="O221" s="22"/>
      <c r="P221" s="36"/>
      <c r="Q221" s="22"/>
      <c r="R221" s="22"/>
      <c r="S221" s="22"/>
      <c r="T221" s="22"/>
      <c r="U221" s="22"/>
      <c r="V221" s="22"/>
    </row>
    <row r="222" spans="1:22" s="1" customFormat="1" ht="24" customHeight="1" x14ac:dyDescent="0.2">
      <c r="A222" s="23" t="s">
        <v>333</v>
      </c>
      <c r="B222" s="96" t="s">
        <v>334</v>
      </c>
      <c r="C222" s="97"/>
      <c r="D222" s="97"/>
      <c r="E222" s="97"/>
      <c r="F222" s="97"/>
      <c r="G222" s="97"/>
      <c r="H222" s="98"/>
      <c r="I222" s="24" t="s">
        <v>328</v>
      </c>
      <c r="J222" s="25">
        <v>0</v>
      </c>
      <c r="K222" s="75">
        <v>0</v>
      </c>
      <c r="L222" s="26">
        <f t="shared" si="7"/>
        <v>0</v>
      </c>
      <c r="M222" s="27" t="str">
        <f t="shared" si="6"/>
        <v>- // -</v>
      </c>
      <c r="N222" s="28"/>
      <c r="O222" s="22"/>
      <c r="P222" s="36"/>
      <c r="Q222" s="22"/>
      <c r="R222" s="22"/>
      <c r="S222" s="22"/>
      <c r="T222" s="22"/>
      <c r="U222" s="22"/>
      <c r="V222" s="22"/>
    </row>
    <row r="223" spans="1:22" s="1" customFormat="1" ht="24" customHeight="1" x14ac:dyDescent="0.2">
      <c r="A223" s="23" t="s">
        <v>335</v>
      </c>
      <c r="B223" s="96" t="s">
        <v>336</v>
      </c>
      <c r="C223" s="97"/>
      <c r="D223" s="97"/>
      <c r="E223" s="97"/>
      <c r="F223" s="97"/>
      <c r="G223" s="97"/>
      <c r="H223" s="98"/>
      <c r="I223" s="24" t="s">
        <v>328</v>
      </c>
      <c r="J223" s="25">
        <v>0</v>
      </c>
      <c r="K223" s="75">
        <v>0</v>
      </c>
      <c r="L223" s="26">
        <f t="shared" si="7"/>
        <v>0</v>
      </c>
      <c r="M223" s="27" t="str">
        <f t="shared" si="6"/>
        <v>- // -</v>
      </c>
      <c r="N223" s="28"/>
      <c r="O223" s="22"/>
      <c r="P223" s="36"/>
      <c r="Q223" s="22"/>
      <c r="R223" s="22"/>
      <c r="S223" s="22"/>
      <c r="T223" s="22"/>
      <c r="U223" s="22"/>
      <c r="V223" s="22"/>
    </row>
    <row r="224" spans="1:22" s="1" customFormat="1" ht="12" x14ac:dyDescent="0.2">
      <c r="A224" s="23" t="s">
        <v>337</v>
      </c>
      <c r="B224" s="86" t="s">
        <v>338</v>
      </c>
      <c r="C224" s="87"/>
      <c r="D224" s="87"/>
      <c r="E224" s="87"/>
      <c r="F224" s="87"/>
      <c r="G224" s="87"/>
      <c r="H224" s="88"/>
      <c r="I224" s="24" t="s">
        <v>328</v>
      </c>
      <c r="J224" s="25">
        <v>0</v>
      </c>
      <c r="K224" s="75">
        <v>0</v>
      </c>
      <c r="L224" s="26">
        <f t="shared" si="7"/>
        <v>0</v>
      </c>
      <c r="M224" s="27" t="str">
        <f t="shared" si="6"/>
        <v>- // -</v>
      </c>
      <c r="N224" s="28"/>
      <c r="O224" s="22"/>
      <c r="P224" s="36"/>
      <c r="Q224" s="22"/>
      <c r="R224" s="22"/>
      <c r="S224" s="22"/>
      <c r="T224" s="22"/>
      <c r="U224" s="22"/>
      <c r="V224" s="22"/>
    </row>
    <row r="225" spans="1:22" s="1" customFormat="1" ht="12" x14ac:dyDescent="0.2">
      <c r="A225" s="23" t="s">
        <v>339</v>
      </c>
      <c r="B225" s="86" t="s">
        <v>340</v>
      </c>
      <c r="C225" s="87"/>
      <c r="D225" s="87"/>
      <c r="E225" s="87"/>
      <c r="F225" s="87"/>
      <c r="G225" s="87"/>
      <c r="H225" s="88"/>
      <c r="I225" s="24" t="s">
        <v>328</v>
      </c>
      <c r="J225" s="25"/>
      <c r="K225" s="75">
        <v>102.12933394127592</v>
      </c>
      <c r="L225" s="26">
        <f t="shared" si="7"/>
        <v>102.12933394127592</v>
      </c>
      <c r="M225" s="27" t="str">
        <f t="shared" si="6"/>
        <v>- // -</v>
      </c>
      <c r="N225" s="28"/>
      <c r="O225" s="22"/>
      <c r="P225" s="36"/>
      <c r="Q225" s="22"/>
      <c r="R225" s="22"/>
      <c r="S225" s="22"/>
      <c r="T225" s="22"/>
      <c r="U225" s="22"/>
      <c r="V225" s="22"/>
    </row>
    <row r="226" spans="1:22" s="1" customFormat="1" ht="12" x14ac:dyDescent="0.2">
      <c r="A226" s="23" t="s">
        <v>341</v>
      </c>
      <c r="B226" s="86" t="s">
        <v>342</v>
      </c>
      <c r="C226" s="87"/>
      <c r="D226" s="87"/>
      <c r="E226" s="87"/>
      <c r="F226" s="87"/>
      <c r="G226" s="87"/>
      <c r="H226" s="88"/>
      <c r="I226" s="24" t="s">
        <v>328</v>
      </c>
      <c r="J226" s="25">
        <v>0</v>
      </c>
      <c r="K226" s="75">
        <v>0</v>
      </c>
      <c r="L226" s="26">
        <f t="shared" si="7"/>
        <v>0</v>
      </c>
      <c r="M226" s="27" t="str">
        <f t="shared" si="6"/>
        <v>- // -</v>
      </c>
      <c r="N226" s="28"/>
      <c r="O226" s="22"/>
      <c r="P226" s="36"/>
      <c r="Q226" s="22"/>
      <c r="R226" s="22"/>
      <c r="S226" s="22"/>
      <c r="T226" s="22"/>
      <c r="U226" s="22"/>
      <c r="V226" s="22"/>
    </row>
    <row r="227" spans="1:22" s="1" customFormat="1" ht="12" x14ac:dyDescent="0.2">
      <c r="A227" s="23" t="s">
        <v>343</v>
      </c>
      <c r="B227" s="86" t="s">
        <v>344</v>
      </c>
      <c r="C227" s="87"/>
      <c r="D227" s="87"/>
      <c r="E227" s="87"/>
      <c r="F227" s="87"/>
      <c r="G227" s="87"/>
      <c r="H227" s="88"/>
      <c r="I227" s="24" t="s">
        <v>328</v>
      </c>
      <c r="J227" s="25">
        <v>0</v>
      </c>
      <c r="K227" s="75">
        <v>0</v>
      </c>
      <c r="L227" s="26">
        <f t="shared" si="7"/>
        <v>0</v>
      </c>
      <c r="M227" s="27" t="str">
        <f t="shared" si="6"/>
        <v>- // -</v>
      </c>
      <c r="N227" s="28"/>
      <c r="O227" s="22"/>
      <c r="P227" s="36"/>
      <c r="Q227" s="22"/>
      <c r="R227" s="22"/>
      <c r="S227" s="22"/>
      <c r="T227" s="22"/>
      <c r="U227" s="22"/>
      <c r="V227" s="22"/>
    </row>
    <row r="228" spans="1:22" s="1" customFormat="1" ht="12" x14ac:dyDescent="0.2">
      <c r="A228" s="23" t="s">
        <v>345</v>
      </c>
      <c r="B228" s="86" t="s">
        <v>346</v>
      </c>
      <c r="C228" s="87"/>
      <c r="D228" s="87"/>
      <c r="E228" s="87"/>
      <c r="F228" s="87"/>
      <c r="G228" s="87"/>
      <c r="H228" s="88"/>
      <c r="I228" s="24" t="s">
        <v>328</v>
      </c>
      <c r="J228" s="25">
        <v>0</v>
      </c>
      <c r="K228" s="75">
        <v>0</v>
      </c>
      <c r="L228" s="26">
        <f t="shared" si="7"/>
        <v>0</v>
      </c>
      <c r="M228" s="27" t="str">
        <f t="shared" si="6"/>
        <v>- // -</v>
      </c>
      <c r="N228" s="28"/>
      <c r="O228" s="22"/>
      <c r="P228" s="36"/>
      <c r="Q228" s="22"/>
      <c r="R228" s="22"/>
      <c r="S228" s="22"/>
      <c r="T228" s="22"/>
      <c r="U228" s="22"/>
      <c r="V228" s="22"/>
    </row>
    <row r="229" spans="1:22" s="1" customFormat="1" ht="24" customHeight="1" x14ac:dyDescent="0.2">
      <c r="A229" s="23" t="s">
        <v>347</v>
      </c>
      <c r="B229" s="96" t="s">
        <v>348</v>
      </c>
      <c r="C229" s="97"/>
      <c r="D229" s="97"/>
      <c r="E229" s="97"/>
      <c r="F229" s="97"/>
      <c r="G229" s="97"/>
      <c r="H229" s="98"/>
      <c r="I229" s="24" t="s">
        <v>328</v>
      </c>
      <c r="J229" s="25">
        <v>0</v>
      </c>
      <c r="K229" s="75">
        <v>0</v>
      </c>
      <c r="L229" s="26">
        <f t="shared" si="7"/>
        <v>0</v>
      </c>
      <c r="M229" s="27" t="str">
        <f t="shared" si="6"/>
        <v>- // -</v>
      </c>
      <c r="N229" s="28"/>
      <c r="O229" s="22"/>
      <c r="P229" s="36"/>
      <c r="Q229" s="22"/>
      <c r="R229" s="22"/>
      <c r="S229" s="22"/>
      <c r="T229" s="22"/>
      <c r="U229" s="22"/>
      <c r="V229" s="22"/>
    </row>
    <row r="230" spans="1:22" s="1" customFormat="1" ht="12" x14ac:dyDescent="0.2">
      <c r="A230" s="23" t="s">
        <v>349</v>
      </c>
      <c r="B230" s="117" t="s">
        <v>50</v>
      </c>
      <c r="C230" s="118"/>
      <c r="D230" s="118"/>
      <c r="E230" s="118"/>
      <c r="F230" s="118"/>
      <c r="G230" s="118"/>
      <c r="H230" s="119"/>
      <c r="I230" s="24" t="s">
        <v>328</v>
      </c>
      <c r="J230" s="25">
        <v>0</v>
      </c>
      <c r="K230" s="75">
        <v>0</v>
      </c>
      <c r="L230" s="26">
        <f t="shared" si="7"/>
        <v>0</v>
      </c>
      <c r="M230" s="27" t="str">
        <f t="shared" si="6"/>
        <v>- // -</v>
      </c>
      <c r="N230" s="28"/>
      <c r="O230" s="22"/>
      <c r="P230" s="36"/>
      <c r="Q230" s="22"/>
      <c r="R230" s="22"/>
      <c r="S230" s="22"/>
      <c r="T230" s="22"/>
      <c r="U230" s="22"/>
      <c r="V230" s="22"/>
    </row>
    <row r="231" spans="1:22" s="1" customFormat="1" ht="12.75" thickBot="1" x14ac:dyDescent="0.25">
      <c r="A231" s="46" t="s">
        <v>350</v>
      </c>
      <c r="B231" s="154" t="s">
        <v>52</v>
      </c>
      <c r="C231" s="155"/>
      <c r="D231" s="155"/>
      <c r="E231" s="155"/>
      <c r="F231" s="155"/>
      <c r="G231" s="155"/>
      <c r="H231" s="156"/>
      <c r="I231" s="47" t="s">
        <v>328</v>
      </c>
      <c r="J231" s="48">
        <v>0</v>
      </c>
      <c r="K231" s="80">
        <v>0</v>
      </c>
      <c r="L231" s="49">
        <f t="shared" si="7"/>
        <v>0</v>
      </c>
      <c r="M231" s="50" t="str">
        <f t="shared" si="6"/>
        <v>- // -</v>
      </c>
      <c r="N231" s="51"/>
      <c r="O231" s="22"/>
      <c r="P231" s="36"/>
      <c r="Q231" s="22"/>
      <c r="R231" s="22"/>
      <c r="S231" s="22"/>
      <c r="T231" s="22"/>
      <c r="U231" s="22"/>
      <c r="V231" s="22"/>
    </row>
    <row r="232" spans="1:22" ht="16.5" thickBot="1" x14ac:dyDescent="0.3">
      <c r="A232" s="151" t="s">
        <v>351</v>
      </c>
      <c r="B232" s="152"/>
      <c r="C232" s="152"/>
      <c r="D232" s="152"/>
      <c r="E232" s="152"/>
      <c r="F232" s="152"/>
      <c r="G232" s="152"/>
      <c r="H232" s="152"/>
      <c r="I232" s="152"/>
      <c r="J232" s="152"/>
      <c r="K232" s="152"/>
      <c r="L232" s="152"/>
      <c r="M232" s="152"/>
      <c r="N232" s="153"/>
      <c r="O232" s="22"/>
      <c r="P232" s="36"/>
      <c r="Q232" s="22"/>
      <c r="R232" s="22"/>
      <c r="S232" s="22"/>
      <c r="T232" s="22"/>
      <c r="U232" s="22"/>
      <c r="V232" s="22"/>
    </row>
    <row r="233" spans="1:22" s="1" customFormat="1" ht="12" x14ac:dyDescent="0.2">
      <c r="A233" s="37" t="s">
        <v>352</v>
      </c>
      <c r="B233" s="108" t="s">
        <v>353</v>
      </c>
      <c r="C233" s="109"/>
      <c r="D233" s="109"/>
      <c r="E233" s="109"/>
      <c r="F233" s="109"/>
      <c r="G233" s="109"/>
      <c r="H233" s="110"/>
      <c r="I233" s="38" t="s">
        <v>252</v>
      </c>
      <c r="J233" s="37" t="s">
        <v>354</v>
      </c>
      <c r="K233" s="81" t="s">
        <v>354</v>
      </c>
      <c r="L233" s="52"/>
      <c r="M233" s="52" t="s">
        <v>354</v>
      </c>
      <c r="N233" s="38" t="s">
        <v>354</v>
      </c>
      <c r="O233" s="22"/>
      <c r="P233" s="36"/>
      <c r="Q233" s="22"/>
      <c r="R233" s="22"/>
      <c r="S233" s="22"/>
      <c r="T233" s="22"/>
      <c r="U233" s="22"/>
      <c r="V233" s="22"/>
    </row>
    <row r="234" spans="1:22" s="1" customFormat="1" ht="12" x14ac:dyDescent="0.2">
      <c r="A234" s="23" t="s">
        <v>355</v>
      </c>
      <c r="B234" s="102" t="s">
        <v>356</v>
      </c>
      <c r="C234" s="103"/>
      <c r="D234" s="103"/>
      <c r="E234" s="103"/>
      <c r="F234" s="103"/>
      <c r="G234" s="103"/>
      <c r="H234" s="104"/>
      <c r="I234" s="24" t="s">
        <v>357</v>
      </c>
      <c r="J234" s="23"/>
      <c r="K234" s="73"/>
      <c r="L234" s="11">
        <f t="shared" ref="L234:L238" si="8">K234-J234</f>
        <v>0</v>
      </c>
      <c r="M234" s="27" t="str">
        <f t="shared" ref="M234:M238" si="9">IF(ROUND(J234,0)=0,"- // -",IF(J234&lt;0,1+(1-K234/J234),K234/J234))</f>
        <v>- // -</v>
      </c>
      <c r="N234" s="28"/>
      <c r="O234" s="22"/>
      <c r="P234" s="36"/>
      <c r="Q234" s="22"/>
      <c r="R234" s="22"/>
      <c r="S234" s="22"/>
      <c r="T234" s="22"/>
      <c r="U234" s="22"/>
      <c r="V234" s="22"/>
    </row>
    <row r="235" spans="1:22" s="1" customFormat="1" ht="12" x14ac:dyDescent="0.2">
      <c r="A235" s="23" t="s">
        <v>358</v>
      </c>
      <c r="B235" s="102" t="s">
        <v>359</v>
      </c>
      <c r="C235" s="103"/>
      <c r="D235" s="103"/>
      <c r="E235" s="103"/>
      <c r="F235" s="103"/>
      <c r="G235" s="103"/>
      <c r="H235" s="104"/>
      <c r="I235" s="24" t="s">
        <v>360</v>
      </c>
      <c r="J235" s="23"/>
      <c r="K235" s="73"/>
      <c r="L235" s="11">
        <f t="shared" si="8"/>
        <v>0</v>
      </c>
      <c r="M235" s="27" t="str">
        <f t="shared" si="9"/>
        <v>- // -</v>
      </c>
      <c r="N235" s="28"/>
      <c r="O235" s="22"/>
      <c r="P235" s="36"/>
      <c r="Q235" s="22"/>
      <c r="R235" s="22"/>
      <c r="S235" s="22"/>
      <c r="T235" s="22"/>
      <c r="U235" s="22"/>
      <c r="V235" s="22"/>
    </row>
    <row r="236" spans="1:22" s="1" customFormat="1" ht="12" x14ac:dyDescent="0.2">
      <c r="A236" s="23" t="s">
        <v>361</v>
      </c>
      <c r="B236" s="102" t="s">
        <v>362</v>
      </c>
      <c r="C236" s="103"/>
      <c r="D236" s="103"/>
      <c r="E236" s="103"/>
      <c r="F236" s="103"/>
      <c r="G236" s="103"/>
      <c r="H236" s="104"/>
      <c r="I236" s="24" t="s">
        <v>357</v>
      </c>
      <c r="J236" s="23"/>
      <c r="K236" s="73"/>
      <c r="L236" s="11">
        <f t="shared" si="8"/>
        <v>0</v>
      </c>
      <c r="M236" s="27" t="str">
        <f t="shared" si="9"/>
        <v>- // -</v>
      </c>
      <c r="N236" s="28"/>
      <c r="O236" s="22"/>
      <c r="P236" s="36"/>
      <c r="Q236" s="22"/>
      <c r="R236" s="22"/>
      <c r="S236" s="22"/>
      <c r="T236" s="22"/>
      <c r="U236" s="22"/>
      <c r="V236" s="22"/>
    </row>
    <row r="237" spans="1:22" s="1" customFormat="1" ht="12" x14ac:dyDescent="0.2">
      <c r="A237" s="23" t="s">
        <v>363</v>
      </c>
      <c r="B237" s="102" t="s">
        <v>364</v>
      </c>
      <c r="C237" s="103"/>
      <c r="D237" s="103"/>
      <c r="E237" s="103"/>
      <c r="F237" s="103"/>
      <c r="G237" s="103"/>
      <c r="H237" s="104"/>
      <c r="I237" s="24" t="s">
        <v>360</v>
      </c>
      <c r="J237" s="23"/>
      <c r="K237" s="73"/>
      <c r="L237" s="11">
        <f t="shared" si="8"/>
        <v>0</v>
      </c>
      <c r="M237" s="27" t="str">
        <f t="shared" si="9"/>
        <v>- // -</v>
      </c>
      <c r="N237" s="28"/>
      <c r="O237" s="22"/>
      <c r="P237" s="36"/>
      <c r="Q237" s="22"/>
      <c r="R237" s="22"/>
      <c r="S237" s="22"/>
      <c r="T237" s="22"/>
      <c r="U237" s="22"/>
      <c r="V237" s="22"/>
    </row>
    <row r="238" spans="1:22" s="1" customFormat="1" ht="12" x14ac:dyDescent="0.2">
      <c r="A238" s="23" t="s">
        <v>365</v>
      </c>
      <c r="B238" s="102" t="s">
        <v>366</v>
      </c>
      <c r="C238" s="103"/>
      <c r="D238" s="103"/>
      <c r="E238" s="103"/>
      <c r="F238" s="103"/>
      <c r="G238" s="103"/>
      <c r="H238" s="104"/>
      <c r="I238" s="24" t="s">
        <v>367</v>
      </c>
      <c r="J238" s="23"/>
      <c r="K238" s="73"/>
      <c r="L238" s="11">
        <f t="shared" si="8"/>
        <v>0</v>
      </c>
      <c r="M238" s="27" t="str">
        <f t="shared" si="9"/>
        <v>- // -</v>
      </c>
      <c r="N238" s="28"/>
      <c r="O238" s="22"/>
      <c r="P238" s="36"/>
      <c r="Q238" s="22"/>
      <c r="R238" s="22"/>
      <c r="S238" s="22"/>
      <c r="T238" s="22"/>
      <c r="U238" s="22"/>
      <c r="V238" s="22"/>
    </row>
    <row r="239" spans="1:22" s="1" customFormat="1" ht="12" x14ac:dyDescent="0.2">
      <c r="A239" s="23" t="s">
        <v>368</v>
      </c>
      <c r="B239" s="102" t="s">
        <v>369</v>
      </c>
      <c r="C239" s="103"/>
      <c r="D239" s="103"/>
      <c r="E239" s="103"/>
      <c r="F239" s="103"/>
      <c r="G239" s="103"/>
      <c r="H239" s="104"/>
      <c r="I239" s="24" t="s">
        <v>252</v>
      </c>
      <c r="J239" s="23" t="s">
        <v>354</v>
      </c>
      <c r="K239" s="73" t="s">
        <v>354</v>
      </c>
      <c r="L239" s="11"/>
      <c r="M239" s="11" t="s">
        <v>354</v>
      </c>
      <c r="N239" s="24" t="s">
        <v>354</v>
      </c>
      <c r="O239" s="22"/>
      <c r="P239" s="36"/>
      <c r="Q239" s="22"/>
      <c r="R239" s="22"/>
      <c r="S239" s="22"/>
      <c r="T239" s="22"/>
      <c r="U239" s="22"/>
      <c r="V239" s="22"/>
    </row>
    <row r="240" spans="1:22" s="1" customFormat="1" ht="12" x14ac:dyDescent="0.2">
      <c r="A240" s="23" t="s">
        <v>370</v>
      </c>
      <c r="B240" s="86" t="s">
        <v>371</v>
      </c>
      <c r="C240" s="87"/>
      <c r="D240" s="87"/>
      <c r="E240" s="87"/>
      <c r="F240" s="87"/>
      <c r="G240" s="87"/>
      <c r="H240" s="88"/>
      <c r="I240" s="24" t="s">
        <v>367</v>
      </c>
      <c r="J240" s="23"/>
      <c r="K240" s="73"/>
      <c r="L240" s="11">
        <f t="shared" ref="L240:L241" si="10">K240-J240</f>
        <v>0</v>
      </c>
      <c r="M240" s="27" t="str">
        <f t="shared" ref="M240:M241" si="11">IF(ROUND(J240,0)=0,"- // -",IF(J240&lt;0,1+(1-K240/J240),K240/J240))</f>
        <v>- // -</v>
      </c>
      <c r="N240" s="28"/>
      <c r="O240" s="22"/>
      <c r="P240" s="36"/>
      <c r="Q240" s="22"/>
      <c r="R240" s="22"/>
      <c r="S240" s="22"/>
      <c r="T240" s="22"/>
      <c r="U240" s="22"/>
      <c r="V240" s="22"/>
    </row>
    <row r="241" spans="1:22" s="1" customFormat="1" ht="12" x14ac:dyDescent="0.2">
      <c r="A241" s="23" t="s">
        <v>372</v>
      </c>
      <c r="B241" s="86" t="s">
        <v>373</v>
      </c>
      <c r="C241" s="87"/>
      <c r="D241" s="87"/>
      <c r="E241" s="87"/>
      <c r="F241" s="87"/>
      <c r="G241" s="87"/>
      <c r="H241" s="88"/>
      <c r="I241" s="24" t="s">
        <v>374</v>
      </c>
      <c r="J241" s="23"/>
      <c r="K241" s="73"/>
      <c r="L241" s="11">
        <f t="shared" si="10"/>
        <v>0</v>
      </c>
      <c r="M241" s="27" t="str">
        <f t="shared" si="11"/>
        <v>- // -</v>
      </c>
      <c r="N241" s="28"/>
      <c r="O241" s="22"/>
      <c r="P241" s="36"/>
      <c r="Q241" s="22"/>
      <c r="R241" s="22"/>
      <c r="S241" s="22"/>
      <c r="T241" s="22"/>
      <c r="U241" s="22"/>
      <c r="V241" s="22"/>
    </row>
    <row r="242" spans="1:22" s="1" customFormat="1" ht="12" x14ac:dyDescent="0.2">
      <c r="A242" s="23" t="s">
        <v>375</v>
      </c>
      <c r="B242" s="102" t="s">
        <v>376</v>
      </c>
      <c r="C242" s="103"/>
      <c r="D242" s="103"/>
      <c r="E242" s="103"/>
      <c r="F242" s="103"/>
      <c r="G242" s="103"/>
      <c r="H242" s="104"/>
      <c r="I242" s="24" t="s">
        <v>252</v>
      </c>
      <c r="J242" s="23" t="s">
        <v>354</v>
      </c>
      <c r="K242" s="73" t="s">
        <v>354</v>
      </c>
      <c r="L242" s="11"/>
      <c r="M242" s="11" t="s">
        <v>354</v>
      </c>
      <c r="N242" s="24" t="s">
        <v>354</v>
      </c>
      <c r="O242" s="22"/>
      <c r="P242" s="36"/>
      <c r="Q242" s="22"/>
      <c r="R242" s="22"/>
      <c r="S242" s="22"/>
      <c r="T242" s="22"/>
      <c r="U242" s="22"/>
      <c r="V242" s="22"/>
    </row>
    <row r="243" spans="1:22" s="1" customFormat="1" ht="12" x14ac:dyDescent="0.2">
      <c r="A243" s="23" t="s">
        <v>377</v>
      </c>
      <c r="B243" s="86" t="s">
        <v>371</v>
      </c>
      <c r="C243" s="87"/>
      <c r="D243" s="87"/>
      <c r="E243" s="87"/>
      <c r="F243" s="87"/>
      <c r="G243" s="87"/>
      <c r="H243" s="88"/>
      <c r="I243" s="24" t="s">
        <v>367</v>
      </c>
      <c r="J243" s="23"/>
      <c r="K243" s="73"/>
      <c r="L243" s="11">
        <f t="shared" ref="L243:L244" si="12">K243-J243</f>
        <v>0</v>
      </c>
      <c r="M243" s="27" t="str">
        <f t="shared" ref="M243:M245" si="13">IF(ROUND(J243,0)=0,"- // -",IF(J243&lt;0,1+(1-K243/J243),K243/J243))</f>
        <v>- // -</v>
      </c>
      <c r="N243" s="28"/>
      <c r="O243" s="22"/>
      <c r="P243" s="36"/>
      <c r="Q243" s="22"/>
      <c r="R243" s="22"/>
      <c r="S243" s="22"/>
      <c r="T243" s="22"/>
      <c r="U243" s="22"/>
      <c r="V243" s="22"/>
    </row>
    <row r="244" spans="1:22" s="1" customFormat="1" ht="12" x14ac:dyDescent="0.2">
      <c r="A244" s="23" t="s">
        <v>378</v>
      </c>
      <c r="B244" s="86" t="s">
        <v>379</v>
      </c>
      <c r="C244" s="87"/>
      <c r="D244" s="87"/>
      <c r="E244" s="87"/>
      <c r="F244" s="87"/>
      <c r="G244" s="87"/>
      <c r="H244" s="88"/>
      <c r="I244" s="24" t="s">
        <v>357</v>
      </c>
      <c r="J244" s="23"/>
      <c r="K244" s="73"/>
      <c r="L244" s="11">
        <f t="shared" si="12"/>
        <v>0</v>
      </c>
      <c r="M244" s="27" t="str">
        <f t="shared" si="13"/>
        <v>- // -</v>
      </c>
      <c r="N244" s="28"/>
      <c r="O244" s="22"/>
      <c r="P244" s="36"/>
      <c r="Q244" s="22"/>
      <c r="R244" s="22"/>
      <c r="S244" s="22"/>
      <c r="T244" s="22"/>
      <c r="U244" s="22"/>
      <c r="V244" s="22"/>
    </row>
    <row r="245" spans="1:22" s="1" customFormat="1" ht="12" x14ac:dyDescent="0.2">
      <c r="A245" s="23" t="s">
        <v>380</v>
      </c>
      <c r="B245" s="86" t="s">
        <v>373</v>
      </c>
      <c r="C245" s="87"/>
      <c r="D245" s="87"/>
      <c r="E245" s="87"/>
      <c r="F245" s="87"/>
      <c r="G245" s="87"/>
      <c r="H245" s="88"/>
      <c r="I245" s="24" t="s">
        <v>374</v>
      </c>
      <c r="J245" s="23"/>
      <c r="K245" s="73"/>
      <c r="L245" s="11">
        <f>K245-J245</f>
        <v>0</v>
      </c>
      <c r="M245" s="27" t="str">
        <f t="shared" si="13"/>
        <v>- // -</v>
      </c>
      <c r="N245" s="28"/>
      <c r="O245" s="22"/>
      <c r="P245" s="36"/>
      <c r="Q245" s="22"/>
      <c r="R245" s="22"/>
      <c r="S245" s="22"/>
      <c r="T245" s="22"/>
      <c r="U245" s="22"/>
      <c r="V245" s="22"/>
    </row>
    <row r="246" spans="1:22" s="1" customFormat="1" ht="12" x14ac:dyDescent="0.2">
      <c r="A246" s="23" t="s">
        <v>381</v>
      </c>
      <c r="B246" s="102" t="s">
        <v>382</v>
      </c>
      <c r="C246" s="103"/>
      <c r="D246" s="103"/>
      <c r="E246" s="103"/>
      <c r="F246" s="103"/>
      <c r="G246" s="103"/>
      <c r="H246" s="104"/>
      <c r="I246" s="24" t="s">
        <v>252</v>
      </c>
      <c r="J246" s="23" t="s">
        <v>354</v>
      </c>
      <c r="K246" s="73" t="s">
        <v>354</v>
      </c>
      <c r="L246" s="11"/>
      <c r="M246" s="11" t="s">
        <v>354</v>
      </c>
      <c r="N246" s="24" t="s">
        <v>354</v>
      </c>
      <c r="O246" s="22"/>
      <c r="P246" s="36"/>
      <c r="Q246" s="22"/>
      <c r="R246" s="22"/>
      <c r="S246" s="22"/>
      <c r="T246" s="22"/>
      <c r="U246" s="22"/>
      <c r="V246" s="22"/>
    </row>
    <row r="247" spans="1:22" s="1" customFormat="1" ht="12" x14ac:dyDescent="0.2">
      <c r="A247" s="23" t="s">
        <v>383</v>
      </c>
      <c r="B247" s="86" t="s">
        <v>371</v>
      </c>
      <c r="C247" s="87"/>
      <c r="D247" s="87"/>
      <c r="E247" s="87"/>
      <c r="F247" s="87"/>
      <c r="G247" s="87"/>
      <c r="H247" s="88"/>
      <c r="I247" s="24" t="s">
        <v>367</v>
      </c>
      <c r="J247" s="23"/>
      <c r="K247" s="73"/>
      <c r="L247" s="11">
        <f t="shared" ref="L247:L248" si="14">K247-J247</f>
        <v>0</v>
      </c>
      <c r="M247" s="27" t="str">
        <f t="shared" ref="M247:M248" si="15">IF(ROUND(J247,0)=0,"- // -",IF(J247&lt;0,1+(1-K247/J247),K247/J247))</f>
        <v>- // -</v>
      </c>
      <c r="N247" s="28"/>
      <c r="O247" s="22"/>
      <c r="P247" s="36"/>
      <c r="Q247" s="22"/>
      <c r="R247" s="22"/>
      <c r="S247" s="22"/>
      <c r="T247" s="22"/>
      <c r="U247" s="22"/>
      <c r="V247" s="22"/>
    </row>
    <row r="248" spans="1:22" s="1" customFormat="1" ht="12" x14ac:dyDescent="0.2">
      <c r="A248" s="23" t="s">
        <v>384</v>
      </c>
      <c r="B248" s="86" t="s">
        <v>373</v>
      </c>
      <c r="C248" s="87"/>
      <c r="D248" s="87"/>
      <c r="E248" s="87"/>
      <c r="F248" s="87"/>
      <c r="G248" s="87"/>
      <c r="H248" s="88"/>
      <c r="I248" s="24" t="s">
        <v>374</v>
      </c>
      <c r="J248" s="23"/>
      <c r="K248" s="73"/>
      <c r="L248" s="11">
        <f t="shared" si="14"/>
        <v>0</v>
      </c>
      <c r="M248" s="27" t="str">
        <f t="shared" si="15"/>
        <v>- // -</v>
      </c>
      <c r="N248" s="28"/>
      <c r="O248" s="22"/>
      <c r="P248" s="36"/>
      <c r="Q248" s="22"/>
      <c r="R248" s="22"/>
      <c r="S248" s="22"/>
      <c r="T248" s="22"/>
      <c r="U248" s="22"/>
      <c r="V248" s="22"/>
    </row>
    <row r="249" spans="1:22" s="1" customFormat="1" ht="12" x14ac:dyDescent="0.2">
      <c r="A249" s="23" t="s">
        <v>385</v>
      </c>
      <c r="B249" s="102" t="s">
        <v>386</v>
      </c>
      <c r="C249" s="103"/>
      <c r="D249" s="103"/>
      <c r="E249" s="103"/>
      <c r="F249" s="103"/>
      <c r="G249" s="103"/>
      <c r="H249" s="104"/>
      <c r="I249" s="24" t="s">
        <v>252</v>
      </c>
      <c r="J249" s="23" t="s">
        <v>354</v>
      </c>
      <c r="K249" s="73" t="s">
        <v>354</v>
      </c>
      <c r="L249" s="11"/>
      <c r="M249" s="11" t="s">
        <v>354</v>
      </c>
      <c r="N249" s="24" t="s">
        <v>354</v>
      </c>
      <c r="O249" s="22"/>
      <c r="P249" s="36"/>
      <c r="Q249" s="22"/>
      <c r="R249" s="22"/>
      <c r="S249" s="22"/>
      <c r="T249" s="22"/>
      <c r="U249" s="22"/>
      <c r="V249" s="22"/>
    </row>
    <row r="250" spans="1:22" s="1" customFormat="1" ht="12" x14ac:dyDescent="0.2">
      <c r="A250" s="23" t="s">
        <v>387</v>
      </c>
      <c r="B250" s="86" t="s">
        <v>371</v>
      </c>
      <c r="C250" s="87"/>
      <c r="D250" s="87"/>
      <c r="E250" s="87"/>
      <c r="F250" s="87"/>
      <c r="G250" s="87"/>
      <c r="H250" s="88"/>
      <c r="I250" s="24" t="s">
        <v>367</v>
      </c>
      <c r="J250" s="23"/>
      <c r="K250" s="73"/>
      <c r="L250" s="11">
        <f t="shared" ref="L250:L252" si="16">K250-J250</f>
        <v>0</v>
      </c>
      <c r="M250" s="27" t="str">
        <f t="shared" ref="M250:M252" si="17">IF(ROUND(J250,0)=0,"- // -",IF(J250&lt;0,1+(1-K250/J250),K250/J250))</f>
        <v>- // -</v>
      </c>
      <c r="N250" s="28"/>
      <c r="O250" s="22"/>
      <c r="P250" s="36"/>
      <c r="Q250" s="22"/>
      <c r="R250" s="22"/>
      <c r="S250" s="22"/>
      <c r="T250" s="22"/>
      <c r="U250" s="22"/>
      <c r="V250" s="22"/>
    </row>
    <row r="251" spans="1:22" s="1" customFormat="1" ht="12" x14ac:dyDescent="0.2">
      <c r="A251" s="23" t="s">
        <v>388</v>
      </c>
      <c r="B251" s="86" t="s">
        <v>379</v>
      </c>
      <c r="C251" s="87"/>
      <c r="D251" s="87"/>
      <c r="E251" s="87"/>
      <c r="F251" s="87"/>
      <c r="G251" s="87"/>
      <c r="H251" s="88"/>
      <c r="I251" s="24" t="s">
        <v>357</v>
      </c>
      <c r="J251" s="23"/>
      <c r="K251" s="73"/>
      <c r="L251" s="11">
        <f t="shared" si="16"/>
        <v>0</v>
      </c>
      <c r="M251" s="27" t="str">
        <f t="shared" si="17"/>
        <v>- // -</v>
      </c>
      <c r="N251" s="28"/>
      <c r="O251" s="22"/>
      <c r="P251" s="36"/>
      <c r="Q251" s="22"/>
      <c r="R251" s="22"/>
      <c r="S251" s="22"/>
      <c r="T251" s="22"/>
      <c r="U251" s="22"/>
      <c r="V251" s="22"/>
    </row>
    <row r="252" spans="1:22" s="1" customFormat="1" ht="12" x14ac:dyDescent="0.2">
      <c r="A252" s="23" t="s">
        <v>389</v>
      </c>
      <c r="B252" s="86" t="s">
        <v>373</v>
      </c>
      <c r="C252" s="87"/>
      <c r="D252" s="87"/>
      <c r="E252" s="87"/>
      <c r="F252" s="87"/>
      <c r="G252" s="87"/>
      <c r="H252" s="88"/>
      <c r="I252" s="24" t="s">
        <v>374</v>
      </c>
      <c r="J252" s="23"/>
      <c r="K252" s="73"/>
      <c r="L252" s="11">
        <f t="shared" si="16"/>
        <v>0</v>
      </c>
      <c r="M252" s="27" t="str">
        <f t="shared" si="17"/>
        <v>- // -</v>
      </c>
      <c r="N252" s="28"/>
      <c r="O252" s="53"/>
      <c r="P252" s="36"/>
      <c r="Q252" s="22"/>
      <c r="R252" s="22"/>
      <c r="S252" s="22"/>
      <c r="T252" s="22"/>
      <c r="U252" s="22"/>
      <c r="V252" s="22"/>
    </row>
    <row r="253" spans="1:22" s="1" customFormat="1" ht="12" x14ac:dyDescent="0.2">
      <c r="A253" s="23" t="s">
        <v>390</v>
      </c>
      <c r="B253" s="114" t="s">
        <v>391</v>
      </c>
      <c r="C253" s="115"/>
      <c r="D253" s="115"/>
      <c r="E253" s="115"/>
      <c r="F253" s="115"/>
      <c r="G253" s="115"/>
      <c r="H253" s="116"/>
      <c r="I253" s="24" t="s">
        <v>252</v>
      </c>
      <c r="J253" s="23" t="s">
        <v>354</v>
      </c>
      <c r="K253" s="73" t="s">
        <v>354</v>
      </c>
      <c r="L253" s="11"/>
      <c r="M253" s="11" t="s">
        <v>354</v>
      </c>
      <c r="N253" s="24" t="s">
        <v>354</v>
      </c>
      <c r="O253" s="22"/>
      <c r="P253" s="36"/>
      <c r="Q253" s="22"/>
      <c r="R253" s="22"/>
      <c r="S253" s="22"/>
      <c r="T253" s="22"/>
      <c r="U253" s="22"/>
      <c r="V253" s="22"/>
    </row>
    <row r="254" spans="1:22" s="1" customFormat="1" ht="12" x14ac:dyDescent="0.2">
      <c r="A254" s="23" t="s">
        <v>392</v>
      </c>
      <c r="B254" s="102" t="s">
        <v>393</v>
      </c>
      <c r="C254" s="103"/>
      <c r="D254" s="103"/>
      <c r="E254" s="103"/>
      <c r="F254" s="103"/>
      <c r="G254" s="103"/>
      <c r="H254" s="104"/>
      <c r="I254" s="24" t="s">
        <v>367</v>
      </c>
      <c r="J254" s="25">
        <v>0</v>
      </c>
      <c r="K254" s="61">
        <f>K255</f>
        <v>8964.1418439999998</v>
      </c>
      <c r="L254" s="26">
        <f t="shared" ref="L254:L264" si="18">K254-J254</f>
        <v>8964.1418439999998</v>
      </c>
      <c r="M254" s="27" t="str">
        <f t="shared" ref="M254:M264" si="19">IF(ROUND(J254,0)=0,"- // -",IF(J254&lt;0,1+(1-K254/J254),K254/J254))</f>
        <v>- // -</v>
      </c>
      <c r="N254" s="28"/>
      <c r="O254" s="22"/>
      <c r="P254" s="36"/>
      <c r="Q254" s="22"/>
      <c r="R254" s="22"/>
      <c r="S254" s="22"/>
      <c r="T254" s="22"/>
      <c r="U254" s="22"/>
      <c r="V254" s="22"/>
    </row>
    <row r="255" spans="1:22" s="1" customFormat="1" ht="24" customHeight="1" x14ac:dyDescent="0.2">
      <c r="A255" s="23" t="s">
        <v>394</v>
      </c>
      <c r="B255" s="96" t="s">
        <v>395</v>
      </c>
      <c r="C255" s="97"/>
      <c r="D255" s="97"/>
      <c r="E255" s="97"/>
      <c r="F255" s="97"/>
      <c r="G255" s="97"/>
      <c r="H255" s="98"/>
      <c r="I255" s="24" t="s">
        <v>367</v>
      </c>
      <c r="J255" s="25">
        <v>0</v>
      </c>
      <c r="K255" s="61">
        <f>K256+K257</f>
        <v>8964.1418439999998</v>
      </c>
      <c r="L255" s="26">
        <f t="shared" si="18"/>
        <v>8964.1418439999998</v>
      </c>
      <c r="M255" s="27" t="str">
        <f t="shared" si="19"/>
        <v>- // -</v>
      </c>
      <c r="N255" s="28"/>
      <c r="O255" s="54"/>
      <c r="P255" s="36"/>
      <c r="Q255" s="22"/>
      <c r="R255" s="22"/>
      <c r="S255" s="22"/>
      <c r="T255" s="22"/>
      <c r="U255" s="22"/>
      <c r="V255" s="22"/>
    </row>
    <row r="256" spans="1:22" s="1" customFormat="1" ht="12" x14ac:dyDescent="0.2">
      <c r="A256" s="23" t="s">
        <v>396</v>
      </c>
      <c r="B256" s="117" t="s">
        <v>397</v>
      </c>
      <c r="C256" s="118"/>
      <c r="D256" s="118"/>
      <c r="E256" s="118"/>
      <c r="F256" s="118"/>
      <c r="G256" s="118"/>
      <c r="H256" s="119"/>
      <c r="I256" s="24" t="s">
        <v>367</v>
      </c>
      <c r="J256" s="25">
        <v>0</v>
      </c>
      <c r="K256" s="82">
        <v>6957.6968440000001</v>
      </c>
      <c r="L256" s="26">
        <f t="shared" si="18"/>
        <v>6957.6968440000001</v>
      </c>
      <c r="M256" s="27" t="str">
        <f t="shared" si="19"/>
        <v>- // -</v>
      </c>
      <c r="N256" s="28"/>
      <c r="O256" s="54"/>
      <c r="P256" s="36"/>
      <c r="Q256" s="22"/>
      <c r="R256" s="22"/>
      <c r="S256" s="22"/>
      <c r="T256" s="22"/>
      <c r="U256" s="22"/>
      <c r="V256" s="22"/>
    </row>
    <row r="257" spans="1:22" s="1" customFormat="1" ht="12" x14ac:dyDescent="0.2">
      <c r="A257" s="23" t="s">
        <v>398</v>
      </c>
      <c r="B257" s="117" t="s">
        <v>399</v>
      </c>
      <c r="C257" s="118"/>
      <c r="D257" s="118"/>
      <c r="E257" s="118"/>
      <c r="F257" s="118"/>
      <c r="G257" s="118"/>
      <c r="H257" s="119"/>
      <c r="I257" s="24" t="s">
        <v>367</v>
      </c>
      <c r="J257" s="25">
        <v>0</v>
      </c>
      <c r="K257" s="82">
        <v>2006.4449999999999</v>
      </c>
      <c r="L257" s="26">
        <f t="shared" si="18"/>
        <v>2006.4449999999999</v>
      </c>
      <c r="M257" s="27" t="str">
        <f t="shared" si="19"/>
        <v>- // -</v>
      </c>
      <c r="N257" s="28"/>
      <c r="O257" s="54"/>
      <c r="P257" s="36"/>
      <c r="Q257" s="22"/>
      <c r="R257" s="22"/>
      <c r="S257" s="22"/>
      <c r="T257" s="22"/>
      <c r="U257" s="22"/>
      <c r="V257" s="22"/>
    </row>
    <row r="258" spans="1:22" s="1" customFormat="1" ht="12" x14ac:dyDescent="0.2">
      <c r="A258" s="23" t="s">
        <v>400</v>
      </c>
      <c r="B258" s="102" t="s">
        <v>401</v>
      </c>
      <c r="C258" s="103"/>
      <c r="D258" s="103"/>
      <c r="E258" s="103"/>
      <c r="F258" s="103"/>
      <c r="G258" s="103"/>
      <c r="H258" s="104"/>
      <c r="I258" s="24" t="s">
        <v>367</v>
      </c>
      <c r="J258" s="25"/>
      <c r="K258" s="61">
        <v>141.796881200001</v>
      </c>
      <c r="L258" s="26">
        <f t="shared" si="18"/>
        <v>141.796881200001</v>
      </c>
      <c r="M258" s="27" t="str">
        <f t="shared" si="19"/>
        <v>- // -</v>
      </c>
      <c r="N258" s="28"/>
      <c r="O258" s="54"/>
      <c r="P258" s="36"/>
      <c r="Q258" s="22"/>
      <c r="R258" s="22"/>
      <c r="S258" s="22"/>
      <c r="T258" s="22"/>
      <c r="U258" s="22"/>
      <c r="V258" s="22"/>
    </row>
    <row r="259" spans="1:22" s="1" customFormat="1" ht="12" x14ac:dyDescent="0.2">
      <c r="A259" s="23" t="s">
        <v>402</v>
      </c>
      <c r="B259" s="102" t="s">
        <v>403</v>
      </c>
      <c r="C259" s="103"/>
      <c r="D259" s="103"/>
      <c r="E259" s="103"/>
      <c r="F259" s="103"/>
      <c r="G259" s="103"/>
      <c r="H259" s="104"/>
      <c r="I259" s="24" t="s">
        <v>357</v>
      </c>
      <c r="J259" s="25">
        <v>0</v>
      </c>
      <c r="K259" s="61">
        <f>K260</f>
        <v>1153.4654166666667</v>
      </c>
      <c r="L259" s="26">
        <f t="shared" si="18"/>
        <v>1153.4654166666667</v>
      </c>
      <c r="M259" s="27" t="str">
        <f t="shared" si="19"/>
        <v>- // -</v>
      </c>
      <c r="N259" s="28"/>
      <c r="O259" s="54"/>
      <c r="P259" s="36"/>
      <c r="Q259" s="22"/>
      <c r="R259" s="22"/>
      <c r="S259" s="22"/>
      <c r="T259" s="22"/>
      <c r="U259" s="22"/>
      <c r="V259" s="22"/>
    </row>
    <row r="260" spans="1:22" s="1" customFormat="1" ht="24" customHeight="1" x14ac:dyDescent="0.2">
      <c r="A260" s="23" t="s">
        <v>404</v>
      </c>
      <c r="B260" s="96" t="s">
        <v>405</v>
      </c>
      <c r="C260" s="97"/>
      <c r="D260" s="97"/>
      <c r="E260" s="97"/>
      <c r="F260" s="97"/>
      <c r="G260" s="97"/>
      <c r="H260" s="98"/>
      <c r="I260" s="24" t="s">
        <v>357</v>
      </c>
      <c r="J260" s="25"/>
      <c r="K260" s="61">
        <f>K261+K262</f>
        <v>1153.4654166666667</v>
      </c>
      <c r="L260" s="26">
        <f t="shared" si="18"/>
        <v>1153.4654166666667</v>
      </c>
      <c r="M260" s="27" t="str">
        <f t="shared" si="19"/>
        <v>- // -</v>
      </c>
      <c r="N260" s="28"/>
      <c r="O260" s="54"/>
      <c r="P260" s="36"/>
      <c r="Q260" s="22"/>
      <c r="R260" s="22"/>
      <c r="S260" s="22"/>
      <c r="T260" s="22"/>
      <c r="U260" s="22"/>
      <c r="V260" s="22"/>
    </row>
    <row r="261" spans="1:22" s="1" customFormat="1" ht="12" x14ac:dyDescent="0.2">
      <c r="A261" s="23" t="s">
        <v>406</v>
      </c>
      <c r="B261" s="117" t="s">
        <v>397</v>
      </c>
      <c r="C261" s="118"/>
      <c r="D261" s="118"/>
      <c r="E261" s="118"/>
      <c r="F261" s="118"/>
      <c r="G261" s="118"/>
      <c r="H261" s="119"/>
      <c r="I261" s="24" t="s">
        <v>357</v>
      </c>
      <c r="J261" s="25"/>
      <c r="K261" s="61">
        <f>10236.552/12</f>
        <v>853.04599999999994</v>
      </c>
      <c r="L261" s="26">
        <f t="shared" si="18"/>
        <v>853.04599999999994</v>
      </c>
      <c r="M261" s="27" t="str">
        <f t="shared" si="19"/>
        <v>- // -</v>
      </c>
      <c r="N261" s="28"/>
      <c r="O261" s="54"/>
      <c r="P261" s="36"/>
      <c r="Q261" s="22"/>
      <c r="R261" s="22"/>
      <c r="S261" s="22"/>
      <c r="T261" s="22"/>
      <c r="U261" s="22"/>
      <c r="V261" s="22"/>
    </row>
    <row r="262" spans="1:22" s="1" customFormat="1" ht="12" x14ac:dyDescent="0.2">
      <c r="A262" s="23" t="s">
        <v>407</v>
      </c>
      <c r="B262" s="117" t="s">
        <v>399</v>
      </c>
      <c r="C262" s="118"/>
      <c r="D262" s="118"/>
      <c r="E262" s="118"/>
      <c r="F262" s="118"/>
      <c r="G262" s="118"/>
      <c r="H262" s="119"/>
      <c r="I262" s="24" t="s">
        <v>357</v>
      </c>
      <c r="J262" s="25"/>
      <c r="K262" s="61">
        <f>3605.033/12</f>
        <v>300.41941666666668</v>
      </c>
      <c r="L262" s="26">
        <f t="shared" si="18"/>
        <v>300.41941666666668</v>
      </c>
      <c r="M262" s="27" t="str">
        <f t="shared" si="19"/>
        <v>- // -</v>
      </c>
      <c r="N262" s="28"/>
      <c r="O262" s="54"/>
      <c r="P262" s="36"/>
      <c r="Q262" s="22"/>
      <c r="R262" s="22"/>
      <c r="S262" s="22"/>
      <c r="T262" s="22"/>
      <c r="U262" s="22"/>
      <c r="V262" s="22"/>
    </row>
    <row r="263" spans="1:22" s="1" customFormat="1" ht="12" x14ac:dyDescent="0.2">
      <c r="A263" s="23" t="s">
        <v>408</v>
      </c>
      <c r="B263" s="102" t="s">
        <v>409</v>
      </c>
      <c r="C263" s="103"/>
      <c r="D263" s="103"/>
      <c r="E263" s="103"/>
      <c r="F263" s="103"/>
      <c r="G263" s="103"/>
      <c r="H263" s="104"/>
      <c r="I263" s="24" t="s">
        <v>410</v>
      </c>
      <c r="J263" s="25"/>
      <c r="K263" s="61">
        <v>9157</v>
      </c>
      <c r="L263" s="26">
        <f t="shared" si="18"/>
        <v>9157</v>
      </c>
      <c r="M263" s="27" t="str">
        <f t="shared" si="19"/>
        <v>- // -</v>
      </c>
      <c r="N263" s="28"/>
      <c r="O263" s="54"/>
      <c r="P263" s="36"/>
      <c r="Q263" s="22"/>
      <c r="R263" s="22"/>
      <c r="S263" s="22"/>
      <c r="T263" s="22"/>
      <c r="U263" s="22"/>
      <c r="V263" s="22"/>
    </row>
    <row r="264" spans="1:22" s="1" customFormat="1" ht="24" customHeight="1" x14ac:dyDescent="0.2">
      <c r="A264" s="23" t="s">
        <v>411</v>
      </c>
      <c r="B264" s="93" t="s">
        <v>412</v>
      </c>
      <c r="C264" s="94"/>
      <c r="D264" s="94"/>
      <c r="E264" s="94"/>
      <c r="F264" s="94"/>
      <c r="G264" s="94"/>
      <c r="H264" s="95"/>
      <c r="I264" s="24" t="s">
        <v>26</v>
      </c>
      <c r="J264" s="25"/>
      <c r="K264" s="61">
        <f>K27-K52-K55-K62</f>
        <v>808.57188066833294</v>
      </c>
      <c r="L264" s="26">
        <f t="shared" si="18"/>
        <v>808.57188066833294</v>
      </c>
      <c r="M264" s="27" t="str">
        <f t="shared" si="19"/>
        <v>- // -</v>
      </c>
      <c r="N264" s="28"/>
      <c r="O264" s="22"/>
      <c r="P264" s="36"/>
      <c r="Q264" s="22"/>
      <c r="R264" s="22"/>
      <c r="S264" s="22"/>
      <c r="T264" s="22"/>
      <c r="U264" s="22"/>
      <c r="V264" s="22"/>
    </row>
    <row r="265" spans="1:22" s="1" customFormat="1" ht="12" x14ac:dyDescent="0.2">
      <c r="A265" s="23" t="s">
        <v>413</v>
      </c>
      <c r="B265" s="114" t="s">
        <v>414</v>
      </c>
      <c r="C265" s="115"/>
      <c r="D265" s="115"/>
      <c r="E265" s="115"/>
      <c r="F265" s="115"/>
      <c r="G265" s="115"/>
      <c r="H265" s="116"/>
      <c r="I265" s="24" t="s">
        <v>252</v>
      </c>
      <c r="J265" s="23" t="s">
        <v>354</v>
      </c>
      <c r="K265" s="73" t="s">
        <v>354</v>
      </c>
      <c r="L265" s="11"/>
      <c r="M265" s="11" t="s">
        <v>354</v>
      </c>
      <c r="N265" s="24" t="s">
        <v>354</v>
      </c>
      <c r="O265" s="22"/>
      <c r="P265" s="36"/>
      <c r="Q265" s="22"/>
      <c r="R265" s="22"/>
      <c r="S265" s="22"/>
      <c r="T265" s="22"/>
      <c r="U265" s="22"/>
      <c r="V265" s="22"/>
    </row>
    <row r="266" spans="1:22" s="1" customFormat="1" ht="12" x14ac:dyDescent="0.2">
      <c r="A266" s="23" t="s">
        <v>415</v>
      </c>
      <c r="B266" s="102" t="s">
        <v>416</v>
      </c>
      <c r="C266" s="103"/>
      <c r="D266" s="103"/>
      <c r="E266" s="103"/>
      <c r="F266" s="103"/>
      <c r="G266" s="103"/>
      <c r="H266" s="104"/>
      <c r="I266" s="24" t="s">
        <v>367</v>
      </c>
      <c r="J266" s="23"/>
      <c r="K266" s="73"/>
      <c r="L266" s="11">
        <f t="shared" ref="L266:L269" si="20">K266-J266</f>
        <v>0</v>
      </c>
      <c r="M266" s="27" t="str">
        <f t="shared" ref="M266:M269" si="21">IF(ROUND(J266,0)=0,"- // -",IF(J266&lt;0,1+(1-K266/J266),K266/J266))</f>
        <v>- // -</v>
      </c>
      <c r="N266" s="28"/>
      <c r="O266" s="22"/>
      <c r="P266" s="36"/>
      <c r="Q266" s="22"/>
      <c r="R266" s="22"/>
      <c r="S266" s="22"/>
      <c r="T266" s="22"/>
      <c r="U266" s="22"/>
      <c r="V266" s="22"/>
    </row>
    <row r="267" spans="1:22" s="1" customFormat="1" ht="12" x14ac:dyDescent="0.2">
      <c r="A267" s="23" t="s">
        <v>417</v>
      </c>
      <c r="B267" s="102" t="s">
        <v>418</v>
      </c>
      <c r="C267" s="103"/>
      <c r="D267" s="103"/>
      <c r="E267" s="103"/>
      <c r="F267" s="103"/>
      <c r="G267" s="103"/>
      <c r="H267" s="104"/>
      <c r="I267" s="24" t="s">
        <v>360</v>
      </c>
      <c r="J267" s="23"/>
      <c r="K267" s="73"/>
      <c r="L267" s="11">
        <f t="shared" si="20"/>
        <v>0</v>
      </c>
      <c r="M267" s="27" t="str">
        <f t="shared" si="21"/>
        <v>- // -</v>
      </c>
      <c r="N267" s="28"/>
      <c r="O267" s="22"/>
      <c r="P267" s="36"/>
      <c r="Q267" s="22"/>
      <c r="R267" s="22"/>
      <c r="S267" s="22"/>
      <c r="T267" s="22"/>
      <c r="U267" s="22"/>
      <c r="V267" s="22"/>
    </row>
    <row r="268" spans="1:22" s="1" customFormat="1" ht="36" customHeight="1" x14ac:dyDescent="0.2">
      <c r="A268" s="23" t="s">
        <v>419</v>
      </c>
      <c r="B268" s="93" t="s">
        <v>420</v>
      </c>
      <c r="C268" s="94"/>
      <c r="D268" s="94"/>
      <c r="E268" s="94"/>
      <c r="F268" s="94"/>
      <c r="G268" s="94"/>
      <c r="H268" s="95"/>
      <c r="I268" s="24" t="s">
        <v>26</v>
      </c>
      <c r="J268" s="23"/>
      <c r="K268" s="73"/>
      <c r="L268" s="11">
        <f t="shared" si="20"/>
        <v>0</v>
      </c>
      <c r="M268" s="27" t="str">
        <f t="shared" si="21"/>
        <v>- // -</v>
      </c>
      <c r="N268" s="28"/>
      <c r="O268" s="22"/>
      <c r="P268" s="36"/>
      <c r="Q268" s="22"/>
      <c r="R268" s="22"/>
      <c r="S268" s="22"/>
      <c r="T268" s="22"/>
      <c r="U268" s="22"/>
      <c r="V268" s="22"/>
    </row>
    <row r="269" spans="1:22" s="1" customFormat="1" ht="24" customHeight="1" x14ac:dyDescent="0.2">
      <c r="A269" s="23" t="s">
        <v>421</v>
      </c>
      <c r="B269" s="93" t="s">
        <v>422</v>
      </c>
      <c r="C269" s="94"/>
      <c r="D269" s="94"/>
      <c r="E269" s="94"/>
      <c r="F269" s="94"/>
      <c r="G269" s="94"/>
      <c r="H269" s="95"/>
      <c r="I269" s="24" t="s">
        <v>26</v>
      </c>
      <c r="J269" s="23"/>
      <c r="K269" s="73"/>
      <c r="L269" s="11">
        <f t="shared" si="20"/>
        <v>0</v>
      </c>
      <c r="M269" s="27" t="str">
        <f t="shared" si="21"/>
        <v>- // -</v>
      </c>
      <c r="N269" s="28"/>
      <c r="O269" s="22"/>
      <c r="P269" s="36"/>
      <c r="Q269" s="22"/>
      <c r="R269" s="22"/>
      <c r="S269" s="22"/>
      <c r="T269" s="22"/>
      <c r="U269" s="22"/>
      <c r="V269" s="22"/>
    </row>
    <row r="270" spans="1:22" s="1" customFormat="1" ht="12" x14ac:dyDescent="0.2">
      <c r="A270" s="23" t="s">
        <v>423</v>
      </c>
      <c r="B270" s="114" t="s">
        <v>424</v>
      </c>
      <c r="C270" s="115"/>
      <c r="D270" s="115"/>
      <c r="E270" s="115"/>
      <c r="F270" s="115"/>
      <c r="G270" s="115"/>
      <c r="H270" s="116"/>
      <c r="I270" s="24" t="s">
        <v>252</v>
      </c>
      <c r="J270" s="23" t="s">
        <v>354</v>
      </c>
      <c r="K270" s="73" t="s">
        <v>354</v>
      </c>
      <c r="L270" s="11"/>
      <c r="M270" s="11" t="s">
        <v>354</v>
      </c>
      <c r="N270" s="24" t="s">
        <v>354</v>
      </c>
      <c r="O270" s="22"/>
      <c r="P270" s="36"/>
      <c r="Q270" s="22"/>
      <c r="R270" s="22"/>
      <c r="S270" s="22"/>
      <c r="T270" s="22"/>
      <c r="U270" s="22"/>
      <c r="V270" s="22"/>
    </row>
    <row r="271" spans="1:22" s="1" customFormat="1" ht="12" x14ac:dyDescent="0.2">
      <c r="A271" s="23" t="s">
        <v>425</v>
      </c>
      <c r="B271" s="102" t="s">
        <v>426</v>
      </c>
      <c r="C271" s="103"/>
      <c r="D271" s="103"/>
      <c r="E271" s="103"/>
      <c r="F271" s="103"/>
      <c r="G271" s="103"/>
      <c r="H271" s="104"/>
      <c r="I271" s="24" t="s">
        <v>357</v>
      </c>
      <c r="J271" s="23"/>
      <c r="K271" s="73"/>
      <c r="L271" s="11">
        <f t="shared" ref="L271:L281" si="22">K271-J271</f>
        <v>0</v>
      </c>
      <c r="M271" s="27" t="str">
        <f t="shared" ref="M271:M281" si="23">IF(ROUND(J271,0)=0,"- // -",IF(J271&lt;0,1+(1-K271/J271),K271/J271))</f>
        <v>- // -</v>
      </c>
      <c r="N271" s="28"/>
      <c r="O271" s="22"/>
      <c r="P271" s="36"/>
      <c r="Q271" s="22"/>
      <c r="R271" s="22"/>
      <c r="S271" s="22"/>
      <c r="T271" s="22"/>
      <c r="U271" s="22"/>
      <c r="V271" s="22"/>
    </row>
    <row r="272" spans="1:22" s="1" customFormat="1" ht="36" customHeight="1" x14ac:dyDescent="0.2">
      <c r="A272" s="23" t="s">
        <v>427</v>
      </c>
      <c r="B272" s="96" t="s">
        <v>428</v>
      </c>
      <c r="C272" s="97"/>
      <c r="D272" s="97"/>
      <c r="E272" s="97"/>
      <c r="F272" s="97"/>
      <c r="G272" s="97"/>
      <c r="H272" s="98"/>
      <c r="I272" s="24" t="s">
        <v>357</v>
      </c>
      <c r="J272" s="23"/>
      <c r="K272" s="73"/>
      <c r="L272" s="11">
        <f t="shared" si="22"/>
        <v>0</v>
      </c>
      <c r="M272" s="27" t="str">
        <f t="shared" si="23"/>
        <v>- // -</v>
      </c>
      <c r="N272" s="28"/>
      <c r="O272" s="22"/>
      <c r="P272" s="36"/>
      <c r="Q272" s="22"/>
      <c r="R272" s="22"/>
      <c r="S272" s="22"/>
      <c r="T272" s="22"/>
      <c r="U272" s="22"/>
      <c r="V272" s="22"/>
    </row>
    <row r="273" spans="1:22" s="1" customFormat="1" ht="36" customHeight="1" x14ac:dyDescent="0.2">
      <c r="A273" s="23" t="s">
        <v>429</v>
      </c>
      <c r="B273" s="96" t="s">
        <v>430</v>
      </c>
      <c r="C273" s="97"/>
      <c r="D273" s="97"/>
      <c r="E273" s="97"/>
      <c r="F273" s="97"/>
      <c r="G273" s="97"/>
      <c r="H273" s="98"/>
      <c r="I273" s="24" t="s">
        <v>357</v>
      </c>
      <c r="J273" s="23"/>
      <c r="K273" s="73"/>
      <c r="L273" s="11">
        <f t="shared" si="22"/>
        <v>0</v>
      </c>
      <c r="M273" s="27" t="str">
        <f t="shared" si="23"/>
        <v>- // -</v>
      </c>
      <c r="N273" s="28"/>
      <c r="O273" s="22"/>
      <c r="P273" s="36"/>
      <c r="Q273" s="22"/>
      <c r="R273" s="22"/>
      <c r="S273" s="22"/>
      <c r="T273" s="22"/>
      <c r="U273" s="22"/>
      <c r="V273" s="22"/>
    </row>
    <row r="274" spans="1:22" s="1" customFormat="1" ht="24" customHeight="1" x14ac:dyDescent="0.2">
      <c r="A274" s="23" t="s">
        <v>431</v>
      </c>
      <c r="B274" s="96" t="s">
        <v>432</v>
      </c>
      <c r="C274" s="97"/>
      <c r="D274" s="97"/>
      <c r="E274" s="97"/>
      <c r="F274" s="97"/>
      <c r="G274" s="97"/>
      <c r="H274" s="98"/>
      <c r="I274" s="24" t="s">
        <v>357</v>
      </c>
      <c r="J274" s="23"/>
      <c r="K274" s="73"/>
      <c r="L274" s="11">
        <f t="shared" si="22"/>
        <v>0</v>
      </c>
      <c r="M274" s="27" t="str">
        <f t="shared" si="23"/>
        <v>- // -</v>
      </c>
      <c r="N274" s="28"/>
      <c r="O274" s="22"/>
      <c r="P274" s="36"/>
      <c r="Q274" s="22"/>
      <c r="R274" s="22"/>
      <c r="S274" s="22"/>
      <c r="T274" s="22"/>
      <c r="U274" s="22"/>
      <c r="V274" s="22"/>
    </row>
    <row r="275" spans="1:22" s="1" customFormat="1" ht="12" x14ac:dyDescent="0.2">
      <c r="A275" s="23" t="s">
        <v>433</v>
      </c>
      <c r="B275" s="102" t="s">
        <v>434</v>
      </c>
      <c r="C275" s="103"/>
      <c r="D275" s="103"/>
      <c r="E275" s="103"/>
      <c r="F275" s="103"/>
      <c r="G275" s="103"/>
      <c r="H275" s="104"/>
      <c r="I275" s="24" t="s">
        <v>367</v>
      </c>
      <c r="J275" s="23"/>
      <c r="K275" s="73"/>
      <c r="L275" s="11">
        <f t="shared" si="22"/>
        <v>0</v>
      </c>
      <c r="M275" s="27" t="str">
        <f t="shared" si="23"/>
        <v>- // -</v>
      </c>
      <c r="N275" s="28"/>
      <c r="O275" s="22"/>
      <c r="P275" s="36"/>
      <c r="Q275" s="22"/>
      <c r="R275" s="22"/>
      <c r="S275" s="22"/>
      <c r="T275" s="22"/>
      <c r="U275" s="22"/>
      <c r="V275" s="22"/>
    </row>
    <row r="276" spans="1:22" s="1" customFormat="1" ht="24" customHeight="1" x14ac:dyDescent="0.2">
      <c r="A276" s="23" t="s">
        <v>435</v>
      </c>
      <c r="B276" s="96" t="s">
        <v>436</v>
      </c>
      <c r="C276" s="97"/>
      <c r="D276" s="97"/>
      <c r="E276" s="97"/>
      <c r="F276" s="97"/>
      <c r="G276" s="97"/>
      <c r="H276" s="98"/>
      <c r="I276" s="24" t="s">
        <v>367</v>
      </c>
      <c r="J276" s="23"/>
      <c r="K276" s="73"/>
      <c r="L276" s="11">
        <f t="shared" si="22"/>
        <v>0</v>
      </c>
      <c r="M276" s="27" t="str">
        <f t="shared" si="23"/>
        <v>- // -</v>
      </c>
      <c r="N276" s="28"/>
      <c r="O276" s="22"/>
      <c r="P276" s="36"/>
      <c r="Q276" s="22"/>
      <c r="R276" s="22"/>
      <c r="S276" s="22"/>
      <c r="T276" s="22"/>
      <c r="U276" s="22"/>
      <c r="V276" s="22"/>
    </row>
    <row r="277" spans="1:22" s="1" customFormat="1" ht="12" x14ac:dyDescent="0.2">
      <c r="A277" s="23" t="s">
        <v>437</v>
      </c>
      <c r="B277" s="86" t="s">
        <v>438</v>
      </c>
      <c r="C277" s="87"/>
      <c r="D277" s="87"/>
      <c r="E277" s="87"/>
      <c r="F277" s="87"/>
      <c r="G277" s="87"/>
      <c r="H277" s="88"/>
      <c r="I277" s="24" t="s">
        <v>367</v>
      </c>
      <c r="J277" s="23"/>
      <c r="K277" s="73"/>
      <c r="L277" s="11">
        <f t="shared" si="22"/>
        <v>0</v>
      </c>
      <c r="M277" s="27" t="str">
        <f t="shared" si="23"/>
        <v>- // -</v>
      </c>
      <c r="N277" s="28"/>
      <c r="O277" s="22"/>
      <c r="P277" s="36"/>
      <c r="Q277" s="22"/>
      <c r="R277" s="22"/>
      <c r="S277" s="22"/>
      <c r="T277" s="22"/>
      <c r="U277" s="22"/>
      <c r="V277" s="22"/>
    </row>
    <row r="278" spans="1:22" s="1" customFormat="1" ht="24" customHeight="1" x14ac:dyDescent="0.2">
      <c r="A278" s="23" t="s">
        <v>439</v>
      </c>
      <c r="B278" s="93" t="s">
        <v>440</v>
      </c>
      <c r="C278" s="94"/>
      <c r="D278" s="94"/>
      <c r="E278" s="94"/>
      <c r="F278" s="94"/>
      <c r="G278" s="94"/>
      <c r="H278" s="95"/>
      <c r="I278" s="24" t="s">
        <v>26</v>
      </c>
      <c r="J278" s="23"/>
      <c r="K278" s="73"/>
      <c r="L278" s="11">
        <f t="shared" si="22"/>
        <v>0</v>
      </c>
      <c r="M278" s="27" t="str">
        <f t="shared" si="23"/>
        <v>- // -</v>
      </c>
      <c r="N278" s="28"/>
      <c r="O278" s="22"/>
      <c r="P278" s="36"/>
      <c r="Q278" s="22"/>
      <c r="R278" s="22"/>
      <c r="S278" s="22"/>
      <c r="T278" s="22"/>
      <c r="U278" s="22"/>
      <c r="V278" s="22"/>
    </row>
    <row r="279" spans="1:22" s="1" customFormat="1" ht="12" x14ac:dyDescent="0.2">
      <c r="A279" s="23" t="s">
        <v>441</v>
      </c>
      <c r="B279" s="86" t="s">
        <v>50</v>
      </c>
      <c r="C279" s="87"/>
      <c r="D279" s="87"/>
      <c r="E279" s="87"/>
      <c r="F279" s="87"/>
      <c r="G279" s="87"/>
      <c r="H279" s="88"/>
      <c r="I279" s="24" t="s">
        <v>26</v>
      </c>
      <c r="J279" s="23"/>
      <c r="K279" s="73"/>
      <c r="L279" s="11">
        <f t="shared" si="22"/>
        <v>0</v>
      </c>
      <c r="M279" s="27" t="str">
        <f t="shared" si="23"/>
        <v>- // -</v>
      </c>
      <c r="N279" s="28"/>
      <c r="O279" s="22"/>
      <c r="P279" s="36"/>
      <c r="Q279" s="22"/>
      <c r="R279" s="22"/>
      <c r="S279" s="22"/>
      <c r="T279" s="22"/>
      <c r="U279" s="22"/>
      <c r="V279" s="22"/>
    </row>
    <row r="280" spans="1:22" s="1" customFormat="1" ht="12" x14ac:dyDescent="0.2">
      <c r="A280" s="23" t="s">
        <v>442</v>
      </c>
      <c r="B280" s="86" t="s">
        <v>52</v>
      </c>
      <c r="C280" s="87"/>
      <c r="D280" s="87"/>
      <c r="E280" s="87"/>
      <c r="F280" s="87"/>
      <c r="G280" s="87"/>
      <c r="H280" s="88"/>
      <c r="I280" s="24" t="s">
        <v>26</v>
      </c>
      <c r="J280" s="23"/>
      <c r="K280" s="73"/>
      <c r="L280" s="11">
        <f t="shared" si="22"/>
        <v>0</v>
      </c>
      <c r="M280" s="27" t="str">
        <f t="shared" si="23"/>
        <v>- // -</v>
      </c>
      <c r="N280" s="28"/>
      <c r="O280" s="22"/>
      <c r="P280" s="36"/>
      <c r="Q280" s="22"/>
      <c r="R280" s="22"/>
      <c r="S280" s="22"/>
      <c r="T280" s="22"/>
      <c r="U280" s="22"/>
      <c r="V280" s="22"/>
    </row>
    <row r="281" spans="1:22" s="1" customFormat="1" ht="12.75" thickBot="1" x14ac:dyDescent="0.25">
      <c r="A281" s="46" t="s">
        <v>443</v>
      </c>
      <c r="B281" s="148" t="s">
        <v>444</v>
      </c>
      <c r="C281" s="149"/>
      <c r="D281" s="149"/>
      <c r="E281" s="149"/>
      <c r="F281" s="149"/>
      <c r="G281" s="149"/>
      <c r="H281" s="150"/>
      <c r="I281" s="47" t="s">
        <v>445</v>
      </c>
      <c r="J281" s="46"/>
      <c r="K281" s="83">
        <v>242</v>
      </c>
      <c r="L281" s="55">
        <f t="shared" si="22"/>
        <v>242</v>
      </c>
      <c r="M281" s="50" t="str">
        <f t="shared" si="23"/>
        <v>- // -</v>
      </c>
      <c r="N281" s="51"/>
      <c r="O281" s="36"/>
      <c r="P281" s="36"/>
      <c r="Q281" s="22"/>
      <c r="R281" s="22"/>
      <c r="S281" s="22"/>
      <c r="T281" s="22"/>
      <c r="U281" s="22"/>
      <c r="V281" s="22"/>
    </row>
    <row r="282" spans="1:22" ht="16.5" thickBot="1" x14ac:dyDescent="0.3">
      <c r="A282" s="151" t="s">
        <v>446</v>
      </c>
      <c r="B282" s="152"/>
      <c r="C282" s="152"/>
      <c r="D282" s="152"/>
      <c r="E282" s="152"/>
      <c r="F282" s="152"/>
      <c r="G282" s="152"/>
      <c r="H282" s="152"/>
      <c r="I282" s="152"/>
      <c r="J282" s="152"/>
      <c r="K282" s="152"/>
      <c r="L282" s="152"/>
      <c r="M282" s="152"/>
      <c r="N282" s="153"/>
      <c r="O282" s="22"/>
      <c r="P282" s="36"/>
      <c r="Q282" s="22"/>
      <c r="R282" s="22"/>
      <c r="S282" s="22"/>
      <c r="T282" s="22"/>
      <c r="U282" s="22"/>
      <c r="V282" s="22"/>
    </row>
    <row r="283" spans="1:22" s="1" customFormat="1" ht="30" customHeight="1" x14ac:dyDescent="0.2">
      <c r="A283" s="132" t="s">
        <v>13</v>
      </c>
      <c r="B283" s="134" t="s">
        <v>14</v>
      </c>
      <c r="C283" s="135"/>
      <c r="D283" s="135"/>
      <c r="E283" s="135"/>
      <c r="F283" s="135"/>
      <c r="G283" s="135"/>
      <c r="H283" s="136"/>
      <c r="I283" s="140" t="s">
        <v>15</v>
      </c>
      <c r="J283" s="142" t="s">
        <v>447</v>
      </c>
      <c r="K283" s="143"/>
      <c r="L283" s="144" t="s">
        <v>448</v>
      </c>
      <c r="M283" s="145"/>
      <c r="N283" s="146" t="s">
        <v>18</v>
      </c>
      <c r="O283" s="22"/>
      <c r="P283" s="36"/>
      <c r="Q283" s="22"/>
      <c r="R283" s="22"/>
      <c r="S283" s="22"/>
      <c r="T283" s="22"/>
      <c r="U283" s="22"/>
      <c r="V283" s="22"/>
    </row>
    <row r="284" spans="1:22" s="1" customFormat="1" ht="33.75" x14ac:dyDescent="0.2">
      <c r="A284" s="133"/>
      <c r="B284" s="137"/>
      <c r="C284" s="138"/>
      <c r="D284" s="138"/>
      <c r="E284" s="138"/>
      <c r="F284" s="138"/>
      <c r="G284" s="138"/>
      <c r="H284" s="139"/>
      <c r="I284" s="141"/>
      <c r="J284" s="10" t="s">
        <v>19</v>
      </c>
      <c r="K284" s="73" t="s">
        <v>20</v>
      </c>
      <c r="L284" s="12" t="s">
        <v>21</v>
      </c>
      <c r="M284" s="12" t="s">
        <v>22</v>
      </c>
      <c r="N284" s="147"/>
      <c r="O284" s="22"/>
      <c r="P284" s="36"/>
      <c r="Q284" s="22"/>
      <c r="R284" s="22"/>
      <c r="S284" s="22"/>
      <c r="T284" s="22"/>
      <c r="U284" s="22"/>
      <c r="V284" s="22"/>
    </row>
    <row r="285" spans="1:22" s="6" customFormat="1" ht="12.75" thickBot="1" x14ac:dyDescent="0.25">
      <c r="A285" s="56">
        <v>1</v>
      </c>
      <c r="B285" s="126">
        <v>2</v>
      </c>
      <c r="C285" s="127"/>
      <c r="D285" s="127"/>
      <c r="E285" s="127"/>
      <c r="F285" s="127"/>
      <c r="G285" s="127"/>
      <c r="H285" s="128"/>
      <c r="I285" s="57">
        <v>3</v>
      </c>
      <c r="J285" s="58">
        <v>4</v>
      </c>
      <c r="K285" s="84">
        <v>5</v>
      </c>
      <c r="L285" s="59">
        <v>6</v>
      </c>
      <c r="M285" s="59">
        <v>7</v>
      </c>
      <c r="N285" s="57">
        <v>8</v>
      </c>
      <c r="O285" s="22"/>
      <c r="P285" s="36"/>
      <c r="Q285" s="22"/>
      <c r="R285" s="22"/>
      <c r="S285" s="22"/>
      <c r="T285" s="22"/>
      <c r="U285" s="22"/>
      <c r="V285" s="22"/>
    </row>
    <row r="286" spans="1:22" s="1" customFormat="1" ht="12" x14ac:dyDescent="0.2">
      <c r="A286" s="129" t="s">
        <v>449</v>
      </c>
      <c r="B286" s="130"/>
      <c r="C286" s="130"/>
      <c r="D286" s="130"/>
      <c r="E286" s="130"/>
      <c r="F286" s="130"/>
      <c r="G286" s="130"/>
      <c r="H286" s="131"/>
      <c r="I286" s="38" t="s">
        <v>26</v>
      </c>
      <c r="J286" s="39"/>
      <c r="K286" s="78"/>
      <c r="L286" s="40">
        <f t="shared" ref="L286:L349" si="24">K286-J286</f>
        <v>0</v>
      </c>
      <c r="M286" s="41" t="str">
        <f t="shared" ref="M286:M349" si="25">IF(ROUND(J286,0)=0,"- // -",IF(J286&lt;0,1+(1-K286/J286),K286/J286))</f>
        <v>- // -</v>
      </c>
      <c r="N286" s="42"/>
      <c r="O286" s="22"/>
      <c r="P286" s="36"/>
      <c r="Q286" s="22"/>
      <c r="R286" s="22"/>
      <c r="S286" s="22"/>
      <c r="T286" s="22"/>
      <c r="U286" s="22"/>
      <c r="V286" s="22"/>
    </row>
    <row r="287" spans="1:22" s="1" customFormat="1" ht="12" x14ac:dyDescent="0.2">
      <c r="A287" s="23" t="s">
        <v>24</v>
      </c>
      <c r="B287" s="114" t="s">
        <v>450</v>
      </c>
      <c r="C287" s="115"/>
      <c r="D287" s="115"/>
      <c r="E287" s="115"/>
      <c r="F287" s="115"/>
      <c r="G287" s="115"/>
      <c r="H287" s="116"/>
      <c r="I287" s="24" t="s">
        <v>26</v>
      </c>
      <c r="J287" s="25">
        <v>0</v>
      </c>
      <c r="K287" s="61">
        <f>K288+K312+K340+K341</f>
        <v>288.58100000000002</v>
      </c>
      <c r="L287" s="26">
        <f t="shared" si="24"/>
        <v>288.58100000000002</v>
      </c>
      <c r="M287" s="27" t="str">
        <f t="shared" si="25"/>
        <v>- // -</v>
      </c>
      <c r="N287" s="28"/>
      <c r="O287" s="22"/>
      <c r="P287" s="36"/>
      <c r="Q287" s="22"/>
      <c r="R287" s="22"/>
      <c r="S287" s="22"/>
      <c r="T287" s="22"/>
      <c r="U287" s="22"/>
      <c r="V287" s="22"/>
    </row>
    <row r="288" spans="1:22" s="1" customFormat="1" ht="12" x14ac:dyDescent="0.2">
      <c r="A288" s="23" t="s">
        <v>27</v>
      </c>
      <c r="B288" s="102" t="s">
        <v>451</v>
      </c>
      <c r="C288" s="103"/>
      <c r="D288" s="103"/>
      <c r="E288" s="103"/>
      <c r="F288" s="103"/>
      <c r="G288" s="103"/>
      <c r="H288" s="104"/>
      <c r="I288" s="24" t="s">
        <v>26</v>
      </c>
      <c r="J288" s="25">
        <v>0</v>
      </c>
      <c r="K288" s="61">
        <f>K289+K307+K311</f>
        <v>0</v>
      </c>
      <c r="L288" s="26">
        <f t="shared" si="24"/>
        <v>0</v>
      </c>
      <c r="M288" s="27" t="str">
        <f t="shared" si="25"/>
        <v>- // -</v>
      </c>
      <c r="N288" s="28"/>
      <c r="O288" s="22"/>
      <c r="P288" s="36"/>
      <c r="Q288" s="22"/>
      <c r="R288" s="22"/>
      <c r="S288" s="22"/>
      <c r="T288" s="22"/>
      <c r="U288" s="22"/>
      <c r="V288" s="22"/>
    </row>
    <row r="289" spans="1:22" s="1" customFormat="1" ht="24" customHeight="1" x14ac:dyDescent="0.2">
      <c r="A289" s="23" t="s">
        <v>29</v>
      </c>
      <c r="B289" s="96" t="s">
        <v>452</v>
      </c>
      <c r="C289" s="97"/>
      <c r="D289" s="97"/>
      <c r="E289" s="97"/>
      <c r="F289" s="97"/>
      <c r="G289" s="97"/>
      <c r="H289" s="98"/>
      <c r="I289" s="24" t="s">
        <v>26</v>
      </c>
      <c r="J289" s="25">
        <v>0</v>
      </c>
      <c r="K289" s="61">
        <f>K290+K294+K295+K296+K297</f>
        <v>0</v>
      </c>
      <c r="L289" s="26">
        <f t="shared" si="24"/>
        <v>0</v>
      </c>
      <c r="M289" s="27" t="str">
        <f t="shared" si="25"/>
        <v>- // -</v>
      </c>
      <c r="N289" s="28"/>
      <c r="O289" s="22"/>
      <c r="P289" s="36"/>
      <c r="Q289" s="22"/>
      <c r="R289" s="22"/>
      <c r="S289" s="22"/>
      <c r="T289" s="22"/>
      <c r="U289" s="22"/>
      <c r="V289" s="22"/>
    </row>
    <row r="290" spans="1:22" s="1" customFormat="1" ht="12" x14ac:dyDescent="0.2">
      <c r="A290" s="23" t="s">
        <v>453</v>
      </c>
      <c r="B290" s="117" t="s">
        <v>454</v>
      </c>
      <c r="C290" s="118"/>
      <c r="D290" s="118"/>
      <c r="E290" s="118"/>
      <c r="F290" s="118"/>
      <c r="G290" s="118"/>
      <c r="H290" s="119"/>
      <c r="I290" s="24" t="s">
        <v>26</v>
      </c>
      <c r="J290" s="25">
        <v>0</v>
      </c>
      <c r="K290" s="61">
        <f>K291+K292+K293</f>
        <v>0</v>
      </c>
      <c r="L290" s="26">
        <f t="shared" si="24"/>
        <v>0</v>
      </c>
      <c r="M290" s="27" t="str">
        <f t="shared" si="25"/>
        <v>- // -</v>
      </c>
      <c r="N290" s="28"/>
      <c r="O290" s="22"/>
      <c r="P290" s="36"/>
      <c r="Q290" s="22"/>
      <c r="R290" s="22"/>
      <c r="S290" s="22"/>
      <c r="T290" s="22"/>
      <c r="U290" s="22"/>
      <c r="V290" s="22"/>
    </row>
    <row r="291" spans="1:22" s="1" customFormat="1" ht="24" customHeight="1" x14ac:dyDescent="0.2">
      <c r="A291" s="23" t="s">
        <v>455</v>
      </c>
      <c r="B291" s="120" t="s">
        <v>30</v>
      </c>
      <c r="C291" s="121"/>
      <c r="D291" s="121"/>
      <c r="E291" s="121"/>
      <c r="F291" s="121"/>
      <c r="G291" s="121"/>
      <c r="H291" s="122"/>
      <c r="I291" s="24" t="s">
        <v>26</v>
      </c>
      <c r="J291" s="25">
        <v>0</v>
      </c>
      <c r="K291" s="60">
        <v>0</v>
      </c>
      <c r="L291" s="26">
        <f t="shared" si="24"/>
        <v>0</v>
      </c>
      <c r="M291" s="27" t="str">
        <f t="shared" si="25"/>
        <v>- // -</v>
      </c>
      <c r="N291" s="28"/>
      <c r="O291" s="22"/>
      <c r="P291" s="36"/>
      <c r="Q291" s="22"/>
      <c r="R291" s="22"/>
      <c r="S291" s="22"/>
      <c r="T291" s="22"/>
      <c r="U291" s="22"/>
      <c r="V291" s="22"/>
    </row>
    <row r="292" spans="1:22" s="1" customFormat="1" ht="24" customHeight="1" x14ac:dyDescent="0.2">
      <c r="A292" s="23" t="s">
        <v>456</v>
      </c>
      <c r="B292" s="120" t="s">
        <v>32</v>
      </c>
      <c r="C292" s="121"/>
      <c r="D292" s="121"/>
      <c r="E292" s="121"/>
      <c r="F292" s="121"/>
      <c r="G292" s="121"/>
      <c r="H292" s="122"/>
      <c r="I292" s="24" t="s">
        <v>26</v>
      </c>
      <c r="J292" s="25">
        <v>0</v>
      </c>
      <c r="K292" s="60">
        <v>0</v>
      </c>
      <c r="L292" s="26">
        <f t="shared" si="24"/>
        <v>0</v>
      </c>
      <c r="M292" s="27" t="str">
        <f t="shared" si="25"/>
        <v>- // -</v>
      </c>
      <c r="N292" s="28"/>
      <c r="O292" s="22"/>
      <c r="P292" s="36"/>
      <c r="Q292" s="22"/>
      <c r="R292" s="22"/>
      <c r="S292" s="22"/>
      <c r="T292" s="22"/>
      <c r="U292" s="22"/>
      <c r="V292" s="22"/>
    </row>
    <row r="293" spans="1:22" s="1" customFormat="1" ht="24" customHeight="1" x14ac:dyDescent="0.2">
      <c r="A293" s="23" t="s">
        <v>457</v>
      </c>
      <c r="B293" s="120" t="s">
        <v>34</v>
      </c>
      <c r="C293" s="121"/>
      <c r="D293" s="121"/>
      <c r="E293" s="121"/>
      <c r="F293" s="121"/>
      <c r="G293" s="121"/>
      <c r="H293" s="122"/>
      <c r="I293" s="24" t="s">
        <v>26</v>
      </c>
      <c r="J293" s="25">
        <v>0</v>
      </c>
      <c r="K293" s="60">
        <v>0</v>
      </c>
      <c r="L293" s="26">
        <f t="shared" si="24"/>
        <v>0</v>
      </c>
      <c r="M293" s="27" t="str">
        <f t="shared" si="25"/>
        <v>- // -</v>
      </c>
      <c r="N293" s="28"/>
      <c r="O293" s="22"/>
      <c r="P293" s="36"/>
      <c r="Q293" s="22"/>
      <c r="R293" s="22"/>
      <c r="S293" s="22"/>
      <c r="T293" s="22"/>
      <c r="U293" s="22"/>
      <c r="V293" s="22"/>
    </row>
    <row r="294" spans="1:22" s="1" customFormat="1" ht="12" x14ac:dyDescent="0.2">
      <c r="A294" s="23" t="s">
        <v>458</v>
      </c>
      <c r="B294" s="117" t="s">
        <v>459</v>
      </c>
      <c r="C294" s="118"/>
      <c r="D294" s="118"/>
      <c r="E294" s="118"/>
      <c r="F294" s="118"/>
      <c r="G294" s="118"/>
      <c r="H294" s="119"/>
      <c r="I294" s="24" t="s">
        <v>26</v>
      </c>
      <c r="J294" s="25">
        <v>0</v>
      </c>
      <c r="K294" s="60">
        <v>0</v>
      </c>
      <c r="L294" s="26">
        <f t="shared" si="24"/>
        <v>0</v>
      </c>
      <c r="M294" s="27" t="str">
        <f t="shared" si="25"/>
        <v>- // -</v>
      </c>
      <c r="N294" s="28"/>
      <c r="O294" s="22"/>
      <c r="P294" s="36"/>
      <c r="Q294" s="22"/>
      <c r="R294" s="22"/>
      <c r="S294" s="22"/>
      <c r="T294" s="22"/>
      <c r="U294" s="22"/>
      <c r="V294" s="22"/>
    </row>
    <row r="295" spans="1:22" s="1" customFormat="1" ht="12" x14ac:dyDescent="0.2">
      <c r="A295" s="23" t="s">
        <v>460</v>
      </c>
      <c r="B295" s="117" t="s">
        <v>461</v>
      </c>
      <c r="C295" s="118"/>
      <c r="D295" s="118"/>
      <c r="E295" s="118"/>
      <c r="F295" s="118"/>
      <c r="G295" s="118"/>
      <c r="H295" s="119"/>
      <c r="I295" s="24" t="s">
        <v>26</v>
      </c>
      <c r="J295" s="25"/>
      <c r="K295" s="61"/>
      <c r="L295" s="26">
        <f t="shared" si="24"/>
        <v>0</v>
      </c>
      <c r="M295" s="27" t="str">
        <f t="shared" si="25"/>
        <v>- // -</v>
      </c>
      <c r="N295" s="28"/>
      <c r="O295" s="22"/>
      <c r="P295" s="36"/>
      <c r="Q295" s="22"/>
      <c r="R295" s="22"/>
      <c r="S295" s="22"/>
      <c r="T295" s="22"/>
      <c r="U295" s="22"/>
      <c r="V295" s="22"/>
    </row>
    <row r="296" spans="1:22" s="1" customFormat="1" ht="12" x14ac:dyDescent="0.2">
      <c r="A296" s="23" t="s">
        <v>462</v>
      </c>
      <c r="B296" s="117" t="s">
        <v>463</v>
      </c>
      <c r="C296" s="118"/>
      <c r="D296" s="118"/>
      <c r="E296" s="118"/>
      <c r="F296" s="118"/>
      <c r="G296" s="118"/>
      <c r="H296" s="119"/>
      <c r="I296" s="24" t="s">
        <v>26</v>
      </c>
      <c r="J296" s="25">
        <v>0</v>
      </c>
      <c r="K296" s="60">
        <v>0</v>
      </c>
      <c r="L296" s="26">
        <f t="shared" si="24"/>
        <v>0</v>
      </c>
      <c r="M296" s="27" t="str">
        <f t="shared" si="25"/>
        <v>- // -</v>
      </c>
      <c r="N296" s="28"/>
      <c r="O296" s="22"/>
      <c r="P296" s="36"/>
      <c r="Q296" s="22"/>
      <c r="R296" s="22"/>
      <c r="S296" s="22"/>
      <c r="T296" s="22"/>
      <c r="U296" s="22"/>
      <c r="V296" s="22"/>
    </row>
    <row r="297" spans="1:22" s="1" customFormat="1" ht="12" x14ac:dyDescent="0.2">
      <c r="A297" s="23" t="s">
        <v>464</v>
      </c>
      <c r="B297" s="117" t="s">
        <v>465</v>
      </c>
      <c r="C297" s="118"/>
      <c r="D297" s="118"/>
      <c r="E297" s="118"/>
      <c r="F297" s="118"/>
      <c r="G297" s="118"/>
      <c r="H297" s="119"/>
      <c r="I297" s="24" t="s">
        <v>26</v>
      </c>
      <c r="J297" s="25">
        <v>0</v>
      </c>
      <c r="K297" s="61">
        <f>K298+K300</f>
        <v>0</v>
      </c>
      <c r="L297" s="26">
        <f t="shared" si="24"/>
        <v>0</v>
      </c>
      <c r="M297" s="27" t="str">
        <f t="shared" si="25"/>
        <v>- // -</v>
      </c>
      <c r="N297" s="28"/>
      <c r="O297" s="22"/>
      <c r="P297" s="36"/>
      <c r="Q297" s="22"/>
      <c r="R297" s="22"/>
      <c r="S297" s="22"/>
      <c r="T297" s="22"/>
      <c r="U297" s="22"/>
      <c r="V297" s="22"/>
    </row>
    <row r="298" spans="1:22" s="1" customFormat="1" ht="24" customHeight="1" x14ac:dyDescent="0.2">
      <c r="A298" s="23" t="s">
        <v>466</v>
      </c>
      <c r="B298" s="120" t="s">
        <v>467</v>
      </c>
      <c r="C298" s="121"/>
      <c r="D298" s="121"/>
      <c r="E298" s="121"/>
      <c r="F298" s="121"/>
      <c r="G298" s="121"/>
      <c r="H298" s="122"/>
      <c r="I298" s="24" t="s">
        <v>26</v>
      </c>
      <c r="J298" s="25"/>
      <c r="K298" s="61"/>
      <c r="L298" s="26">
        <f t="shared" si="24"/>
        <v>0</v>
      </c>
      <c r="M298" s="27" t="str">
        <f t="shared" si="25"/>
        <v>- // -</v>
      </c>
      <c r="N298" s="28"/>
      <c r="O298" s="22"/>
      <c r="P298" s="36"/>
      <c r="Q298" s="22"/>
      <c r="R298" s="22"/>
      <c r="S298" s="22"/>
      <c r="T298" s="22"/>
      <c r="U298" s="22"/>
      <c r="V298" s="22"/>
    </row>
    <row r="299" spans="1:22" s="1" customFormat="1" ht="12" x14ac:dyDescent="0.2">
      <c r="A299" s="23" t="s">
        <v>468</v>
      </c>
      <c r="B299" s="123" t="s">
        <v>469</v>
      </c>
      <c r="C299" s="124"/>
      <c r="D299" s="124"/>
      <c r="E299" s="124"/>
      <c r="F299" s="124"/>
      <c r="G299" s="124"/>
      <c r="H299" s="125"/>
      <c r="I299" s="24" t="s">
        <v>26</v>
      </c>
      <c r="J299" s="25"/>
      <c r="K299" s="61"/>
      <c r="L299" s="26">
        <f t="shared" si="24"/>
        <v>0</v>
      </c>
      <c r="M299" s="27" t="str">
        <f t="shared" si="25"/>
        <v>- // -</v>
      </c>
      <c r="N299" s="28"/>
      <c r="O299" s="22"/>
      <c r="P299" s="36"/>
      <c r="Q299" s="22"/>
      <c r="R299" s="22"/>
      <c r="S299" s="22"/>
      <c r="T299" s="22"/>
      <c r="U299" s="22"/>
      <c r="V299" s="22"/>
    </row>
    <row r="300" spans="1:22" s="1" customFormat="1" ht="12" x14ac:dyDescent="0.2">
      <c r="A300" s="23" t="s">
        <v>470</v>
      </c>
      <c r="B300" s="111" t="s">
        <v>471</v>
      </c>
      <c r="C300" s="112"/>
      <c r="D300" s="112"/>
      <c r="E300" s="112"/>
      <c r="F300" s="112"/>
      <c r="G300" s="112"/>
      <c r="H300" s="113"/>
      <c r="I300" s="24" t="s">
        <v>26</v>
      </c>
      <c r="J300" s="25"/>
      <c r="K300" s="61"/>
      <c r="L300" s="26">
        <f t="shared" si="24"/>
        <v>0</v>
      </c>
      <c r="M300" s="27" t="str">
        <f t="shared" si="25"/>
        <v>- // -</v>
      </c>
      <c r="N300" s="28"/>
      <c r="O300" s="22"/>
      <c r="P300" s="36"/>
      <c r="Q300" s="22"/>
      <c r="R300" s="22"/>
      <c r="S300" s="22"/>
      <c r="T300" s="22"/>
      <c r="U300" s="22"/>
      <c r="V300" s="22"/>
    </row>
    <row r="301" spans="1:22" s="1" customFormat="1" ht="12" x14ac:dyDescent="0.2">
      <c r="A301" s="23" t="s">
        <v>472</v>
      </c>
      <c r="B301" s="123" t="s">
        <v>469</v>
      </c>
      <c r="C301" s="124"/>
      <c r="D301" s="124"/>
      <c r="E301" s="124"/>
      <c r="F301" s="124"/>
      <c r="G301" s="124"/>
      <c r="H301" s="125"/>
      <c r="I301" s="24" t="s">
        <v>26</v>
      </c>
      <c r="J301" s="25"/>
      <c r="K301" s="61"/>
      <c r="L301" s="26">
        <f t="shared" si="24"/>
        <v>0</v>
      </c>
      <c r="M301" s="27" t="str">
        <f t="shared" si="25"/>
        <v>- // -</v>
      </c>
      <c r="N301" s="28"/>
      <c r="O301" s="22"/>
      <c r="P301" s="36"/>
      <c r="Q301" s="22"/>
      <c r="R301" s="22"/>
      <c r="S301" s="22"/>
      <c r="T301" s="22"/>
      <c r="U301" s="22"/>
      <c r="V301" s="22"/>
    </row>
    <row r="302" spans="1:22" s="1" customFormat="1" ht="12" x14ac:dyDescent="0.2">
      <c r="A302" s="23" t="s">
        <v>473</v>
      </c>
      <c r="B302" s="117" t="s">
        <v>474</v>
      </c>
      <c r="C302" s="118"/>
      <c r="D302" s="118"/>
      <c r="E302" s="118"/>
      <c r="F302" s="118"/>
      <c r="G302" s="118"/>
      <c r="H302" s="119"/>
      <c r="I302" s="24" t="s">
        <v>26</v>
      </c>
      <c r="J302" s="25"/>
      <c r="K302" s="61"/>
      <c r="L302" s="26">
        <f t="shared" si="24"/>
        <v>0</v>
      </c>
      <c r="M302" s="27" t="str">
        <f t="shared" si="25"/>
        <v>- // -</v>
      </c>
      <c r="N302" s="28"/>
      <c r="O302" s="22"/>
      <c r="P302" s="36"/>
      <c r="Q302" s="22"/>
      <c r="R302" s="22"/>
      <c r="S302" s="22"/>
      <c r="T302" s="22"/>
      <c r="U302" s="22"/>
      <c r="V302" s="22"/>
    </row>
    <row r="303" spans="1:22" s="1" customFormat="1" ht="12" x14ac:dyDescent="0.2">
      <c r="A303" s="23" t="s">
        <v>475</v>
      </c>
      <c r="B303" s="117" t="s">
        <v>280</v>
      </c>
      <c r="C303" s="118"/>
      <c r="D303" s="118"/>
      <c r="E303" s="118"/>
      <c r="F303" s="118"/>
      <c r="G303" s="118"/>
      <c r="H303" s="119"/>
      <c r="I303" s="24" t="s">
        <v>26</v>
      </c>
      <c r="J303" s="25">
        <v>0</v>
      </c>
      <c r="K303" s="60">
        <v>0</v>
      </c>
      <c r="L303" s="26">
        <f t="shared" si="24"/>
        <v>0</v>
      </c>
      <c r="M303" s="27" t="str">
        <f t="shared" si="25"/>
        <v>- // -</v>
      </c>
      <c r="N303" s="28"/>
      <c r="O303" s="22"/>
      <c r="P303" s="36"/>
      <c r="Q303" s="22"/>
      <c r="R303" s="22"/>
      <c r="S303" s="22"/>
      <c r="T303" s="22"/>
      <c r="U303" s="22"/>
      <c r="V303" s="22"/>
    </row>
    <row r="304" spans="1:22" s="1" customFormat="1" ht="24" customHeight="1" x14ac:dyDescent="0.2">
      <c r="A304" s="23" t="s">
        <v>476</v>
      </c>
      <c r="B304" s="99" t="s">
        <v>477</v>
      </c>
      <c r="C304" s="100"/>
      <c r="D304" s="100"/>
      <c r="E304" s="100"/>
      <c r="F304" s="100"/>
      <c r="G304" s="100"/>
      <c r="H304" s="101"/>
      <c r="I304" s="24" t="s">
        <v>26</v>
      </c>
      <c r="J304" s="25">
        <v>0</v>
      </c>
      <c r="K304" s="61">
        <f>K305+K306</f>
        <v>0</v>
      </c>
      <c r="L304" s="26">
        <f t="shared" si="24"/>
        <v>0</v>
      </c>
      <c r="M304" s="27" t="str">
        <f t="shared" si="25"/>
        <v>- // -</v>
      </c>
      <c r="N304" s="28"/>
      <c r="O304" s="22"/>
      <c r="P304" s="36"/>
      <c r="Q304" s="22"/>
      <c r="R304" s="22"/>
      <c r="S304" s="22"/>
      <c r="T304" s="22"/>
      <c r="U304" s="22"/>
      <c r="V304" s="22"/>
    </row>
    <row r="305" spans="1:22" s="1" customFormat="1" ht="12" x14ac:dyDescent="0.2">
      <c r="A305" s="23" t="s">
        <v>478</v>
      </c>
      <c r="B305" s="111" t="s">
        <v>50</v>
      </c>
      <c r="C305" s="112"/>
      <c r="D305" s="112"/>
      <c r="E305" s="112"/>
      <c r="F305" s="112"/>
      <c r="G305" s="112"/>
      <c r="H305" s="113"/>
      <c r="I305" s="24" t="s">
        <v>26</v>
      </c>
      <c r="J305" s="25">
        <v>0</v>
      </c>
      <c r="K305" s="60">
        <v>0</v>
      </c>
      <c r="L305" s="26">
        <f t="shared" si="24"/>
        <v>0</v>
      </c>
      <c r="M305" s="27" t="str">
        <f t="shared" si="25"/>
        <v>- // -</v>
      </c>
      <c r="N305" s="28"/>
      <c r="O305" s="22"/>
      <c r="P305" s="36"/>
      <c r="Q305" s="22"/>
      <c r="R305" s="22"/>
      <c r="S305" s="22"/>
      <c r="T305" s="22"/>
      <c r="U305" s="22"/>
      <c r="V305" s="22"/>
    </row>
    <row r="306" spans="1:22" s="1" customFormat="1" ht="12" x14ac:dyDescent="0.2">
      <c r="A306" s="23" t="s">
        <v>479</v>
      </c>
      <c r="B306" s="111" t="s">
        <v>52</v>
      </c>
      <c r="C306" s="112"/>
      <c r="D306" s="112"/>
      <c r="E306" s="112"/>
      <c r="F306" s="112"/>
      <c r="G306" s="112"/>
      <c r="H306" s="113"/>
      <c r="I306" s="24" t="s">
        <v>26</v>
      </c>
      <c r="J306" s="25">
        <v>0</v>
      </c>
      <c r="K306" s="60">
        <v>0</v>
      </c>
      <c r="L306" s="26">
        <f t="shared" si="24"/>
        <v>0</v>
      </c>
      <c r="M306" s="27" t="str">
        <f t="shared" si="25"/>
        <v>- // -</v>
      </c>
      <c r="N306" s="28"/>
      <c r="O306" s="22"/>
      <c r="P306" s="36"/>
      <c r="Q306" s="22"/>
      <c r="R306" s="22"/>
      <c r="S306" s="22"/>
      <c r="T306" s="22"/>
      <c r="U306" s="22"/>
      <c r="V306" s="22"/>
    </row>
    <row r="307" spans="1:22" s="1" customFormat="1" ht="24" customHeight="1" x14ac:dyDescent="0.2">
      <c r="A307" s="23" t="s">
        <v>31</v>
      </c>
      <c r="B307" s="96" t="s">
        <v>480</v>
      </c>
      <c r="C307" s="97"/>
      <c r="D307" s="97"/>
      <c r="E307" s="97"/>
      <c r="F307" s="97"/>
      <c r="G307" s="97"/>
      <c r="H307" s="98"/>
      <c r="I307" s="24" t="s">
        <v>26</v>
      </c>
      <c r="J307" s="25">
        <v>0</v>
      </c>
      <c r="K307" s="60">
        <v>0</v>
      </c>
      <c r="L307" s="26">
        <f t="shared" si="24"/>
        <v>0</v>
      </c>
      <c r="M307" s="27" t="str">
        <f t="shared" si="25"/>
        <v>- // -</v>
      </c>
      <c r="N307" s="28"/>
      <c r="O307" s="22"/>
      <c r="P307" s="36"/>
      <c r="Q307" s="22"/>
      <c r="R307" s="22"/>
      <c r="S307" s="22"/>
      <c r="T307" s="22"/>
      <c r="U307" s="22"/>
      <c r="V307" s="22"/>
    </row>
    <row r="308" spans="1:22" s="1" customFormat="1" ht="24" customHeight="1" x14ac:dyDescent="0.2">
      <c r="A308" s="23" t="s">
        <v>481</v>
      </c>
      <c r="B308" s="99" t="s">
        <v>30</v>
      </c>
      <c r="C308" s="100"/>
      <c r="D308" s="100"/>
      <c r="E308" s="100"/>
      <c r="F308" s="100"/>
      <c r="G308" s="100"/>
      <c r="H308" s="101"/>
      <c r="I308" s="24" t="s">
        <v>26</v>
      </c>
      <c r="J308" s="25">
        <v>0</v>
      </c>
      <c r="K308" s="60">
        <v>0</v>
      </c>
      <c r="L308" s="26">
        <f t="shared" si="24"/>
        <v>0</v>
      </c>
      <c r="M308" s="27" t="str">
        <f t="shared" si="25"/>
        <v>- // -</v>
      </c>
      <c r="N308" s="28"/>
      <c r="O308" s="22"/>
      <c r="P308" s="36"/>
      <c r="Q308" s="22"/>
      <c r="R308" s="22"/>
      <c r="S308" s="22"/>
      <c r="T308" s="22"/>
      <c r="U308" s="22"/>
      <c r="V308" s="22"/>
    </row>
    <row r="309" spans="1:22" s="1" customFormat="1" ht="24" customHeight="1" x14ac:dyDescent="0.2">
      <c r="A309" s="23" t="s">
        <v>482</v>
      </c>
      <c r="B309" s="99" t="s">
        <v>32</v>
      </c>
      <c r="C309" s="100"/>
      <c r="D309" s="100"/>
      <c r="E309" s="100"/>
      <c r="F309" s="100"/>
      <c r="G309" s="100"/>
      <c r="H309" s="101"/>
      <c r="I309" s="24" t="s">
        <v>26</v>
      </c>
      <c r="J309" s="25">
        <v>0</v>
      </c>
      <c r="K309" s="60">
        <v>0</v>
      </c>
      <c r="L309" s="26">
        <f t="shared" si="24"/>
        <v>0</v>
      </c>
      <c r="M309" s="27" t="str">
        <f t="shared" si="25"/>
        <v>- // -</v>
      </c>
      <c r="N309" s="28"/>
      <c r="O309" s="22"/>
      <c r="P309" s="36"/>
      <c r="Q309" s="22"/>
      <c r="R309" s="22"/>
      <c r="S309" s="22"/>
      <c r="T309" s="22"/>
      <c r="U309" s="22"/>
      <c r="V309" s="22"/>
    </row>
    <row r="310" spans="1:22" s="1" customFormat="1" ht="24" customHeight="1" x14ac:dyDescent="0.2">
      <c r="A310" s="23" t="s">
        <v>483</v>
      </c>
      <c r="B310" s="99" t="s">
        <v>34</v>
      </c>
      <c r="C310" s="100"/>
      <c r="D310" s="100"/>
      <c r="E310" s="100"/>
      <c r="F310" s="100"/>
      <c r="G310" s="100"/>
      <c r="H310" s="101"/>
      <c r="I310" s="24" t="s">
        <v>26</v>
      </c>
      <c r="J310" s="25">
        <v>0</v>
      </c>
      <c r="K310" s="60">
        <v>0</v>
      </c>
      <c r="L310" s="26">
        <f t="shared" si="24"/>
        <v>0</v>
      </c>
      <c r="M310" s="27" t="str">
        <f t="shared" si="25"/>
        <v>- // -</v>
      </c>
      <c r="N310" s="28"/>
      <c r="O310" s="22"/>
      <c r="P310" s="36"/>
      <c r="Q310" s="22"/>
      <c r="R310" s="22"/>
      <c r="S310" s="22"/>
      <c r="T310" s="22"/>
      <c r="U310" s="22"/>
      <c r="V310" s="22"/>
    </row>
    <row r="311" spans="1:22" s="1" customFormat="1" ht="12" x14ac:dyDescent="0.2">
      <c r="A311" s="23" t="s">
        <v>33</v>
      </c>
      <c r="B311" s="86" t="s">
        <v>484</v>
      </c>
      <c r="C311" s="87"/>
      <c r="D311" s="87"/>
      <c r="E311" s="87"/>
      <c r="F311" s="87"/>
      <c r="G311" s="87"/>
      <c r="H311" s="88"/>
      <c r="I311" s="24" t="s">
        <v>26</v>
      </c>
      <c r="J311" s="25"/>
      <c r="K311" s="61"/>
      <c r="L311" s="26">
        <f t="shared" si="24"/>
        <v>0</v>
      </c>
      <c r="M311" s="27" t="str">
        <f t="shared" si="25"/>
        <v>- // -</v>
      </c>
      <c r="N311" s="28"/>
      <c r="O311" s="22"/>
      <c r="P311" s="36"/>
      <c r="Q311" s="22"/>
      <c r="R311" s="22"/>
      <c r="S311" s="22"/>
      <c r="T311" s="22"/>
      <c r="U311" s="22"/>
      <c r="V311" s="22"/>
    </row>
    <row r="312" spans="1:22" s="1" customFormat="1" ht="12" x14ac:dyDescent="0.2">
      <c r="A312" s="23" t="s">
        <v>35</v>
      </c>
      <c r="B312" s="102" t="s">
        <v>485</v>
      </c>
      <c r="C312" s="103"/>
      <c r="D312" s="103"/>
      <c r="E312" s="103"/>
      <c r="F312" s="103"/>
      <c r="G312" s="103"/>
      <c r="H312" s="104"/>
      <c r="I312" s="24" t="s">
        <v>26</v>
      </c>
      <c r="J312" s="25">
        <v>0</v>
      </c>
      <c r="K312" s="61">
        <f>K313+K326+K327</f>
        <v>273.81299999999999</v>
      </c>
      <c r="L312" s="26">
        <f t="shared" si="24"/>
        <v>273.81299999999999</v>
      </c>
      <c r="M312" s="27" t="str">
        <f t="shared" si="25"/>
        <v>- // -</v>
      </c>
      <c r="N312" s="28"/>
      <c r="O312" s="22"/>
      <c r="P312" s="36"/>
      <c r="Q312" s="22"/>
      <c r="R312" s="22"/>
      <c r="S312" s="22"/>
      <c r="T312" s="22"/>
      <c r="U312" s="22"/>
      <c r="V312" s="22"/>
    </row>
    <row r="313" spans="1:22" s="1" customFormat="1" ht="12" x14ac:dyDescent="0.2">
      <c r="A313" s="23" t="s">
        <v>486</v>
      </c>
      <c r="B313" s="86" t="s">
        <v>487</v>
      </c>
      <c r="C313" s="87"/>
      <c r="D313" s="87"/>
      <c r="E313" s="87"/>
      <c r="F313" s="87"/>
      <c r="G313" s="87"/>
      <c r="H313" s="88"/>
      <c r="I313" s="24" t="s">
        <v>26</v>
      </c>
      <c r="J313" s="25">
        <v>0</v>
      </c>
      <c r="K313" s="61">
        <f>K314+SUM(K318:K323)</f>
        <v>273.81299999999999</v>
      </c>
      <c r="L313" s="26">
        <f t="shared" si="24"/>
        <v>273.81299999999999</v>
      </c>
      <c r="M313" s="27" t="str">
        <f t="shared" si="25"/>
        <v>- // -</v>
      </c>
      <c r="N313" s="28"/>
      <c r="O313" s="22"/>
      <c r="P313" s="36"/>
      <c r="Q313" s="22"/>
      <c r="R313" s="22"/>
      <c r="S313" s="22"/>
      <c r="T313" s="22"/>
      <c r="U313" s="22"/>
      <c r="V313" s="22"/>
    </row>
    <row r="314" spans="1:22" s="1" customFormat="1" ht="12" x14ac:dyDescent="0.2">
      <c r="A314" s="23" t="s">
        <v>488</v>
      </c>
      <c r="B314" s="117" t="s">
        <v>489</v>
      </c>
      <c r="C314" s="118"/>
      <c r="D314" s="118"/>
      <c r="E314" s="118"/>
      <c r="F314" s="118"/>
      <c r="G314" s="118"/>
      <c r="H314" s="119"/>
      <c r="I314" s="24" t="s">
        <v>26</v>
      </c>
      <c r="J314" s="25">
        <v>0</v>
      </c>
      <c r="K314" s="61">
        <f>K315+K316+K317</f>
        <v>0</v>
      </c>
      <c r="L314" s="26">
        <f t="shared" si="24"/>
        <v>0</v>
      </c>
      <c r="M314" s="27" t="str">
        <f t="shared" si="25"/>
        <v>- // -</v>
      </c>
      <c r="N314" s="28"/>
      <c r="O314" s="22"/>
      <c r="P314" s="36"/>
      <c r="Q314" s="22"/>
      <c r="R314" s="22"/>
      <c r="S314" s="22"/>
      <c r="T314" s="22"/>
      <c r="U314" s="22"/>
      <c r="V314" s="22"/>
    </row>
    <row r="315" spans="1:22" s="1" customFormat="1" ht="24" customHeight="1" x14ac:dyDescent="0.2">
      <c r="A315" s="23" t="s">
        <v>490</v>
      </c>
      <c r="B315" s="99" t="s">
        <v>30</v>
      </c>
      <c r="C315" s="100"/>
      <c r="D315" s="100"/>
      <c r="E315" s="100"/>
      <c r="F315" s="100"/>
      <c r="G315" s="100"/>
      <c r="H315" s="101"/>
      <c r="I315" s="24" t="s">
        <v>26</v>
      </c>
      <c r="J315" s="25">
        <v>0</v>
      </c>
      <c r="K315" s="60">
        <v>0</v>
      </c>
      <c r="L315" s="26">
        <f t="shared" si="24"/>
        <v>0</v>
      </c>
      <c r="M315" s="27" t="str">
        <f t="shared" si="25"/>
        <v>- // -</v>
      </c>
      <c r="N315" s="28"/>
      <c r="O315" s="22"/>
      <c r="P315" s="36"/>
      <c r="Q315" s="22"/>
      <c r="R315" s="22"/>
      <c r="S315" s="22"/>
      <c r="T315" s="22"/>
      <c r="U315" s="22"/>
      <c r="V315" s="22"/>
    </row>
    <row r="316" spans="1:22" s="1" customFormat="1" ht="24" customHeight="1" x14ac:dyDescent="0.25">
      <c r="A316" s="23" t="s">
        <v>491</v>
      </c>
      <c r="B316" s="99" t="s">
        <v>32</v>
      </c>
      <c r="C316" s="100"/>
      <c r="D316" s="100"/>
      <c r="E316" s="100"/>
      <c r="F316" s="100"/>
      <c r="G316" s="100"/>
      <c r="H316" s="101"/>
      <c r="I316" s="24" t="s">
        <v>26</v>
      </c>
      <c r="J316" s="25">
        <v>0</v>
      </c>
      <c r="K316" s="60">
        <v>0</v>
      </c>
      <c r="L316" s="26">
        <f t="shared" si="24"/>
        <v>0</v>
      </c>
      <c r="M316" s="27" t="str">
        <f t="shared" si="25"/>
        <v>- // -</v>
      </c>
      <c r="N316" s="28"/>
      <c r="O316" s="44"/>
      <c r="P316" s="36"/>
      <c r="Q316" s="44"/>
      <c r="R316" s="44"/>
      <c r="S316" s="44"/>
      <c r="T316" s="44"/>
      <c r="U316" s="44"/>
      <c r="V316" s="44"/>
    </row>
    <row r="317" spans="1:22" s="1" customFormat="1" ht="24" customHeight="1" x14ac:dyDescent="0.2">
      <c r="A317" s="23" t="s">
        <v>492</v>
      </c>
      <c r="B317" s="99" t="s">
        <v>34</v>
      </c>
      <c r="C317" s="100"/>
      <c r="D317" s="100"/>
      <c r="E317" s="100"/>
      <c r="F317" s="100"/>
      <c r="G317" s="100"/>
      <c r="H317" s="101"/>
      <c r="I317" s="24" t="s">
        <v>26</v>
      </c>
      <c r="J317" s="25">
        <v>0</v>
      </c>
      <c r="K317" s="60">
        <v>0</v>
      </c>
      <c r="L317" s="26">
        <f t="shared" si="24"/>
        <v>0</v>
      </c>
      <c r="M317" s="27" t="str">
        <f t="shared" si="25"/>
        <v>- // -</v>
      </c>
      <c r="N317" s="28"/>
      <c r="O317" s="22"/>
      <c r="P317" s="36"/>
      <c r="Q317" s="22"/>
      <c r="R317" s="22"/>
      <c r="S317" s="22"/>
      <c r="T317" s="22"/>
      <c r="U317" s="22"/>
      <c r="V317" s="22"/>
    </row>
    <row r="318" spans="1:22" s="1" customFormat="1" ht="12" x14ac:dyDescent="0.2">
      <c r="A318" s="23" t="s">
        <v>493</v>
      </c>
      <c r="B318" s="117" t="s">
        <v>266</v>
      </c>
      <c r="C318" s="118"/>
      <c r="D318" s="118"/>
      <c r="E318" s="118"/>
      <c r="F318" s="118"/>
      <c r="G318" s="118"/>
      <c r="H318" s="119"/>
      <c r="I318" s="24" t="s">
        <v>26</v>
      </c>
      <c r="J318" s="25">
        <v>0</v>
      </c>
      <c r="K318" s="60">
        <v>0</v>
      </c>
      <c r="L318" s="26">
        <f t="shared" si="24"/>
        <v>0</v>
      </c>
      <c r="M318" s="27" t="str">
        <f t="shared" si="25"/>
        <v>- // -</v>
      </c>
      <c r="N318" s="28"/>
      <c r="O318" s="22"/>
      <c r="P318" s="36"/>
      <c r="Q318" s="22"/>
      <c r="R318" s="22"/>
      <c r="S318" s="22"/>
      <c r="T318" s="22"/>
      <c r="U318" s="22"/>
      <c r="V318" s="22"/>
    </row>
    <row r="319" spans="1:22" s="1" customFormat="1" ht="12" x14ac:dyDescent="0.2">
      <c r="A319" s="23" t="s">
        <v>494</v>
      </c>
      <c r="B319" s="117" t="s">
        <v>269</v>
      </c>
      <c r="C319" s="118"/>
      <c r="D319" s="118"/>
      <c r="E319" s="118"/>
      <c r="F319" s="118"/>
      <c r="G319" s="118"/>
      <c r="H319" s="119"/>
      <c r="I319" s="24" t="s">
        <v>26</v>
      </c>
      <c r="J319" s="25"/>
      <c r="K319" s="61">
        <f>288.581-14.768</f>
        <v>273.81299999999999</v>
      </c>
      <c r="L319" s="26">
        <f t="shared" si="24"/>
        <v>273.81299999999999</v>
      </c>
      <c r="M319" s="27" t="str">
        <f t="shared" si="25"/>
        <v>- // -</v>
      </c>
      <c r="N319" s="28"/>
      <c r="O319" s="22"/>
      <c r="P319" s="36"/>
      <c r="Q319" s="22"/>
      <c r="R319" s="22"/>
      <c r="S319" s="22"/>
      <c r="T319" s="22"/>
      <c r="U319" s="22"/>
      <c r="V319" s="22"/>
    </row>
    <row r="320" spans="1:22" s="1" customFormat="1" ht="12" x14ac:dyDescent="0.2">
      <c r="A320" s="23" t="s">
        <v>495</v>
      </c>
      <c r="B320" s="117" t="s">
        <v>272</v>
      </c>
      <c r="C320" s="118"/>
      <c r="D320" s="118"/>
      <c r="E320" s="118"/>
      <c r="F320" s="118"/>
      <c r="G320" s="118"/>
      <c r="H320" s="119"/>
      <c r="I320" s="24" t="s">
        <v>26</v>
      </c>
      <c r="J320" s="25">
        <v>0</v>
      </c>
      <c r="K320" s="60">
        <v>0</v>
      </c>
      <c r="L320" s="26">
        <f t="shared" si="24"/>
        <v>0</v>
      </c>
      <c r="M320" s="27" t="str">
        <f t="shared" si="25"/>
        <v>- // -</v>
      </c>
      <c r="N320" s="28"/>
      <c r="O320" s="22"/>
      <c r="P320" s="36"/>
      <c r="Q320" s="22"/>
      <c r="R320" s="22"/>
      <c r="S320" s="22"/>
      <c r="T320" s="22"/>
      <c r="U320" s="22"/>
      <c r="V320" s="22"/>
    </row>
    <row r="321" spans="1:22" s="1" customFormat="1" ht="12" x14ac:dyDescent="0.2">
      <c r="A321" s="23" t="s">
        <v>496</v>
      </c>
      <c r="B321" s="117" t="s">
        <v>278</v>
      </c>
      <c r="C321" s="118"/>
      <c r="D321" s="118"/>
      <c r="E321" s="118"/>
      <c r="F321" s="118"/>
      <c r="G321" s="118"/>
      <c r="H321" s="119"/>
      <c r="I321" s="24" t="s">
        <v>26</v>
      </c>
      <c r="J321" s="25">
        <v>0</v>
      </c>
      <c r="K321" s="60">
        <v>0</v>
      </c>
      <c r="L321" s="26">
        <f t="shared" si="24"/>
        <v>0</v>
      </c>
      <c r="M321" s="27" t="str">
        <f t="shared" si="25"/>
        <v>- // -</v>
      </c>
      <c r="N321" s="28"/>
      <c r="O321" s="22"/>
      <c r="P321" s="36"/>
      <c r="Q321" s="22"/>
      <c r="R321" s="22"/>
      <c r="S321" s="22"/>
      <c r="T321" s="22"/>
      <c r="U321" s="22"/>
      <c r="V321" s="22"/>
    </row>
    <row r="322" spans="1:22" s="1" customFormat="1" ht="12" x14ac:dyDescent="0.2">
      <c r="A322" s="23" t="s">
        <v>497</v>
      </c>
      <c r="B322" s="117" t="s">
        <v>280</v>
      </c>
      <c r="C322" s="118"/>
      <c r="D322" s="118"/>
      <c r="E322" s="118"/>
      <c r="F322" s="118"/>
      <c r="G322" s="118"/>
      <c r="H322" s="119"/>
      <c r="I322" s="24" t="s">
        <v>26</v>
      </c>
      <c r="J322" s="25">
        <v>0</v>
      </c>
      <c r="K322" s="60">
        <v>0</v>
      </c>
      <c r="L322" s="26">
        <f t="shared" si="24"/>
        <v>0</v>
      </c>
      <c r="M322" s="27" t="str">
        <f t="shared" si="25"/>
        <v>- // -</v>
      </c>
      <c r="N322" s="28"/>
      <c r="O322" s="22"/>
      <c r="P322" s="36"/>
      <c r="Q322" s="22"/>
      <c r="R322" s="22"/>
      <c r="S322" s="22"/>
      <c r="T322" s="22"/>
      <c r="U322" s="22"/>
      <c r="V322" s="22"/>
    </row>
    <row r="323" spans="1:22" s="1" customFormat="1" ht="24" customHeight="1" x14ac:dyDescent="0.2">
      <c r="A323" s="23" t="s">
        <v>498</v>
      </c>
      <c r="B323" s="99" t="s">
        <v>283</v>
      </c>
      <c r="C323" s="100"/>
      <c r="D323" s="100"/>
      <c r="E323" s="100"/>
      <c r="F323" s="100"/>
      <c r="G323" s="100"/>
      <c r="H323" s="101"/>
      <c r="I323" s="24" t="s">
        <v>26</v>
      </c>
      <c r="J323" s="25">
        <v>0</v>
      </c>
      <c r="K323" s="61">
        <f>K324+K325</f>
        <v>0</v>
      </c>
      <c r="L323" s="26">
        <f t="shared" si="24"/>
        <v>0</v>
      </c>
      <c r="M323" s="27" t="str">
        <f t="shared" si="25"/>
        <v>- // -</v>
      </c>
      <c r="N323" s="28"/>
      <c r="O323" s="22"/>
      <c r="P323" s="36"/>
      <c r="Q323" s="22"/>
      <c r="R323" s="22"/>
      <c r="S323" s="22"/>
      <c r="T323" s="22"/>
      <c r="U323" s="22"/>
      <c r="V323" s="22"/>
    </row>
    <row r="324" spans="1:22" s="1" customFormat="1" ht="12" x14ac:dyDescent="0.2">
      <c r="A324" s="23" t="s">
        <v>499</v>
      </c>
      <c r="B324" s="111" t="s">
        <v>50</v>
      </c>
      <c r="C324" s="112"/>
      <c r="D324" s="112"/>
      <c r="E324" s="112"/>
      <c r="F324" s="112"/>
      <c r="G324" s="112"/>
      <c r="H324" s="113"/>
      <c r="I324" s="24" t="s">
        <v>26</v>
      </c>
      <c r="J324" s="25">
        <v>0</v>
      </c>
      <c r="K324" s="60">
        <v>0</v>
      </c>
      <c r="L324" s="26">
        <f t="shared" si="24"/>
        <v>0</v>
      </c>
      <c r="M324" s="27" t="str">
        <f t="shared" si="25"/>
        <v>- // -</v>
      </c>
      <c r="N324" s="28"/>
      <c r="O324" s="22"/>
      <c r="P324" s="36"/>
      <c r="Q324" s="22"/>
      <c r="R324" s="22"/>
      <c r="S324" s="22"/>
      <c r="T324" s="22"/>
      <c r="U324" s="22"/>
      <c r="V324" s="22"/>
    </row>
    <row r="325" spans="1:22" s="1" customFormat="1" ht="12" x14ac:dyDescent="0.2">
      <c r="A325" s="23" t="s">
        <v>500</v>
      </c>
      <c r="B325" s="111" t="s">
        <v>52</v>
      </c>
      <c r="C325" s="112"/>
      <c r="D325" s="112"/>
      <c r="E325" s="112"/>
      <c r="F325" s="112"/>
      <c r="G325" s="112"/>
      <c r="H325" s="113"/>
      <c r="I325" s="24" t="s">
        <v>26</v>
      </c>
      <c r="J325" s="25">
        <v>0</v>
      </c>
      <c r="K325" s="60">
        <v>0</v>
      </c>
      <c r="L325" s="26">
        <f t="shared" si="24"/>
        <v>0</v>
      </c>
      <c r="M325" s="27" t="str">
        <f t="shared" si="25"/>
        <v>- // -</v>
      </c>
      <c r="N325" s="28"/>
      <c r="O325" s="22"/>
      <c r="P325" s="36"/>
      <c r="Q325" s="22"/>
      <c r="R325" s="22"/>
      <c r="S325" s="22"/>
      <c r="T325" s="22"/>
      <c r="U325" s="22"/>
      <c r="V325" s="22"/>
    </row>
    <row r="326" spans="1:22" s="1" customFormat="1" ht="12" x14ac:dyDescent="0.2">
      <c r="A326" s="23" t="s">
        <v>501</v>
      </c>
      <c r="B326" s="86" t="s">
        <v>502</v>
      </c>
      <c r="C326" s="87"/>
      <c r="D326" s="87"/>
      <c r="E326" s="87"/>
      <c r="F326" s="87"/>
      <c r="G326" s="87"/>
      <c r="H326" s="88"/>
      <c r="I326" s="24" t="s">
        <v>26</v>
      </c>
      <c r="J326" s="25"/>
      <c r="K326" s="60"/>
      <c r="L326" s="26">
        <f t="shared" si="24"/>
        <v>0</v>
      </c>
      <c r="M326" s="27" t="str">
        <f t="shared" si="25"/>
        <v>- // -</v>
      </c>
      <c r="N326" s="28"/>
      <c r="O326" s="22"/>
      <c r="P326" s="36"/>
      <c r="Q326" s="22"/>
      <c r="R326" s="22"/>
      <c r="S326" s="22"/>
      <c r="T326" s="22"/>
      <c r="U326" s="22"/>
      <c r="V326" s="22"/>
    </row>
    <row r="327" spans="1:22" s="1" customFormat="1" ht="12" x14ac:dyDescent="0.2">
      <c r="A327" s="23" t="s">
        <v>503</v>
      </c>
      <c r="B327" s="86" t="s">
        <v>504</v>
      </c>
      <c r="C327" s="87"/>
      <c r="D327" s="87"/>
      <c r="E327" s="87"/>
      <c r="F327" s="87"/>
      <c r="G327" s="87"/>
      <c r="H327" s="88"/>
      <c r="I327" s="24" t="s">
        <v>26</v>
      </c>
      <c r="J327" s="25">
        <v>0</v>
      </c>
      <c r="K327" s="60">
        <f>K328+SUM(K332:K337)</f>
        <v>0</v>
      </c>
      <c r="L327" s="26">
        <f t="shared" si="24"/>
        <v>0</v>
      </c>
      <c r="M327" s="27" t="str">
        <f t="shared" si="25"/>
        <v>- // -</v>
      </c>
      <c r="N327" s="28"/>
      <c r="O327" s="22"/>
      <c r="P327" s="36"/>
      <c r="Q327" s="22"/>
      <c r="R327" s="22"/>
      <c r="S327" s="22"/>
      <c r="T327" s="22"/>
      <c r="U327" s="22"/>
      <c r="V327" s="22"/>
    </row>
    <row r="328" spans="1:22" s="1" customFormat="1" ht="12" x14ac:dyDescent="0.2">
      <c r="A328" s="23" t="s">
        <v>505</v>
      </c>
      <c r="B328" s="117" t="s">
        <v>489</v>
      </c>
      <c r="C328" s="118"/>
      <c r="D328" s="118"/>
      <c r="E328" s="118"/>
      <c r="F328" s="118"/>
      <c r="G328" s="118"/>
      <c r="H328" s="119"/>
      <c r="I328" s="24" t="s">
        <v>26</v>
      </c>
      <c r="J328" s="25">
        <v>0</v>
      </c>
      <c r="K328" s="60">
        <f>K329+K330+K331</f>
        <v>0</v>
      </c>
      <c r="L328" s="26">
        <f t="shared" si="24"/>
        <v>0</v>
      </c>
      <c r="M328" s="27" t="str">
        <f t="shared" si="25"/>
        <v>- // -</v>
      </c>
      <c r="N328" s="28"/>
      <c r="O328" s="22"/>
      <c r="P328" s="36"/>
      <c r="Q328" s="22"/>
      <c r="R328" s="22"/>
      <c r="S328" s="22"/>
      <c r="T328" s="22"/>
      <c r="U328" s="22"/>
      <c r="V328" s="22"/>
    </row>
    <row r="329" spans="1:22" s="1" customFormat="1" ht="24" customHeight="1" x14ac:dyDescent="0.2">
      <c r="A329" s="23" t="s">
        <v>506</v>
      </c>
      <c r="B329" s="99" t="s">
        <v>30</v>
      </c>
      <c r="C329" s="100"/>
      <c r="D329" s="100"/>
      <c r="E329" s="100"/>
      <c r="F329" s="100"/>
      <c r="G329" s="100"/>
      <c r="H329" s="101"/>
      <c r="I329" s="24" t="s">
        <v>26</v>
      </c>
      <c r="J329" s="25">
        <v>0</v>
      </c>
      <c r="K329" s="60">
        <v>0</v>
      </c>
      <c r="L329" s="26">
        <f t="shared" si="24"/>
        <v>0</v>
      </c>
      <c r="M329" s="27" t="str">
        <f t="shared" si="25"/>
        <v>- // -</v>
      </c>
      <c r="N329" s="28"/>
      <c r="O329" s="22"/>
      <c r="P329" s="36"/>
      <c r="Q329" s="22"/>
      <c r="R329" s="22"/>
      <c r="S329" s="22"/>
      <c r="T329" s="22"/>
      <c r="U329" s="22"/>
      <c r="V329" s="22"/>
    </row>
    <row r="330" spans="1:22" s="1" customFormat="1" ht="24" customHeight="1" x14ac:dyDescent="0.2">
      <c r="A330" s="23" t="s">
        <v>507</v>
      </c>
      <c r="B330" s="99" t="s">
        <v>32</v>
      </c>
      <c r="C330" s="100"/>
      <c r="D330" s="100"/>
      <c r="E330" s="100"/>
      <c r="F330" s="100"/>
      <c r="G330" s="100"/>
      <c r="H330" s="101"/>
      <c r="I330" s="24" t="s">
        <v>26</v>
      </c>
      <c r="J330" s="25">
        <v>0</v>
      </c>
      <c r="K330" s="60">
        <v>0</v>
      </c>
      <c r="L330" s="26">
        <f t="shared" si="24"/>
        <v>0</v>
      </c>
      <c r="M330" s="27" t="str">
        <f t="shared" si="25"/>
        <v>- // -</v>
      </c>
      <c r="N330" s="28"/>
      <c r="O330" s="22"/>
      <c r="P330" s="36"/>
      <c r="Q330" s="22"/>
      <c r="R330" s="22"/>
      <c r="S330" s="22"/>
      <c r="T330" s="22"/>
      <c r="U330" s="22"/>
      <c r="V330" s="22"/>
    </row>
    <row r="331" spans="1:22" s="1" customFormat="1" ht="24" customHeight="1" x14ac:dyDescent="0.2">
      <c r="A331" s="23" t="s">
        <v>507</v>
      </c>
      <c r="B331" s="99" t="s">
        <v>34</v>
      </c>
      <c r="C331" s="100"/>
      <c r="D331" s="100"/>
      <c r="E331" s="100"/>
      <c r="F331" s="100"/>
      <c r="G331" s="100"/>
      <c r="H331" s="101"/>
      <c r="I331" s="24" t="s">
        <v>26</v>
      </c>
      <c r="J331" s="25">
        <v>0</v>
      </c>
      <c r="K331" s="60">
        <v>0</v>
      </c>
      <c r="L331" s="26">
        <f t="shared" si="24"/>
        <v>0</v>
      </c>
      <c r="M331" s="27" t="str">
        <f t="shared" si="25"/>
        <v>- // -</v>
      </c>
      <c r="N331" s="28"/>
      <c r="O331" s="22"/>
      <c r="P331" s="36"/>
      <c r="Q331" s="22"/>
      <c r="R331" s="22"/>
      <c r="S331" s="22"/>
      <c r="T331" s="22"/>
      <c r="U331" s="22"/>
      <c r="V331" s="22"/>
    </row>
    <row r="332" spans="1:22" s="1" customFormat="1" ht="12" x14ac:dyDescent="0.2">
      <c r="A332" s="23" t="s">
        <v>508</v>
      </c>
      <c r="B332" s="117" t="s">
        <v>266</v>
      </c>
      <c r="C332" s="118"/>
      <c r="D332" s="118"/>
      <c r="E332" s="118"/>
      <c r="F332" s="118"/>
      <c r="G332" s="118"/>
      <c r="H332" s="119"/>
      <c r="I332" s="24" t="s">
        <v>26</v>
      </c>
      <c r="J332" s="25">
        <v>0</v>
      </c>
      <c r="K332" s="60">
        <v>0</v>
      </c>
      <c r="L332" s="26">
        <f t="shared" si="24"/>
        <v>0</v>
      </c>
      <c r="M332" s="27" t="str">
        <f t="shared" si="25"/>
        <v>- // -</v>
      </c>
      <c r="N332" s="28"/>
      <c r="O332" s="22"/>
      <c r="P332" s="36"/>
      <c r="Q332" s="22"/>
      <c r="R332" s="22"/>
      <c r="S332" s="22"/>
      <c r="T332" s="22"/>
      <c r="U332" s="22"/>
      <c r="V332" s="22"/>
    </row>
    <row r="333" spans="1:22" s="1" customFormat="1" ht="12" x14ac:dyDescent="0.2">
      <c r="A333" s="23" t="s">
        <v>509</v>
      </c>
      <c r="B333" s="117" t="s">
        <v>269</v>
      </c>
      <c r="C333" s="118"/>
      <c r="D333" s="118"/>
      <c r="E333" s="118"/>
      <c r="F333" s="118"/>
      <c r="G333" s="118"/>
      <c r="H333" s="119"/>
      <c r="I333" s="24" t="s">
        <v>26</v>
      </c>
      <c r="J333" s="25"/>
      <c r="K333" s="61"/>
      <c r="L333" s="26">
        <f t="shared" si="24"/>
        <v>0</v>
      </c>
      <c r="M333" s="27" t="str">
        <f t="shared" si="25"/>
        <v>- // -</v>
      </c>
      <c r="N333" s="28"/>
      <c r="O333" s="22"/>
      <c r="P333" s="36"/>
      <c r="Q333" s="22"/>
      <c r="R333" s="22"/>
      <c r="S333" s="22"/>
      <c r="T333" s="22"/>
      <c r="U333" s="22"/>
      <c r="V333" s="22"/>
    </row>
    <row r="334" spans="1:22" s="1" customFormat="1" ht="12" x14ac:dyDescent="0.2">
      <c r="A334" s="23" t="s">
        <v>510</v>
      </c>
      <c r="B334" s="117" t="s">
        <v>272</v>
      </c>
      <c r="C334" s="118"/>
      <c r="D334" s="118"/>
      <c r="E334" s="118"/>
      <c r="F334" s="118"/>
      <c r="G334" s="118"/>
      <c r="H334" s="119"/>
      <c r="I334" s="24" t="s">
        <v>26</v>
      </c>
      <c r="J334" s="25">
        <v>0</v>
      </c>
      <c r="K334" s="60">
        <v>0</v>
      </c>
      <c r="L334" s="26">
        <f t="shared" si="24"/>
        <v>0</v>
      </c>
      <c r="M334" s="27" t="str">
        <f t="shared" si="25"/>
        <v>- // -</v>
      </c>
      <c r="N334" s="28"/>
      <c r="O334" s="22"/>
      <c r="P334" s="36"/>
      <c r="Q334" s="22"/>
      <c r="R334" s="22"/>
      <c r="S334" s="22"/>
      <c r="T334" s="22"/>
      <c r="U334" s="22"/>
      <c r="V334" s="22"/>
    </row>
    <row r="335" spans="1:22" s="1" customFormat="1" ht="12" x14ac:dyDescent="0.2">
      <c r="A335" s="23" t="s">
        <v>511</v>
      </c>
      <c r="B335" s="117" t="s">
        <v>278</v>
      </c>
      <c r="C335" s="118"/>
      <c r="D335" s="118"/>
      <c r="E335" s="118"/>
      <c r="F335" s="118"/>
      <c r="G335" s="118"/>
      <c r="H335" s="119"/>
      <c r="I335" s="24" t="s">
        <v>26</v>
      </c>
      <c r="J335" s="25">
        <v>0</v>
      </c>
      <c r="K335" s="60">
        <v>0</v>
      </c>
      <c r="L335" s="26">
        <f t="shared" si="24"/>
        <v>0</v>
      </c>
      <c r="M335" s="27" t="str">
        <f t="shared" si="25"/>
        <v>- // -</v>
      </c>
      <c r="N335" s="28"/>
      <c r="O335" s="22"/>
      <c r="P335" s="36"/>
      <c r="Q335" s="22"/>
      <c r="R335" s="22"/>
      <c r="S335" s="22"/>
      <c r="T335" s="22"/>
      <c r="U335" s="22"/>
      <c r="V335" s="22"/>
    </row>
    <row r="336" spans="1:22" s="1" customFormat="1" ht="12" x14ac:dyDescent="0.2">
      <c r="A336" s="23" t="s">
        <v>512</v>
      </c>
      <c r="B336" s="117" t="s">
        <v>280</v>
      </c>
      <c r="C336" s="118"/>
      <c r="D336" s="118"/>
      <c r="E336" s="118"/>
      <c r="F336" s="118"/>
      <c r="G336" s="118"/>
      <c r="H336" s="119"/>
      <c r="I336" s="24" t="s">
        <v>26</v>
      </c>
      <c r="J336" s="25">
        <v>0</v>
      </c>
      <c r="K336" s="60">
        <v>0</v>
      </c>
      <c r="L336" s="26">
        <f t="shared" si="24"/>
        <v>0</v>
      </c>
      <c r="M336" s="27" t="str">
        <f t="shared" si="25"/>
        <v>- // -</v>
      </c>
      <c r="N336" s="28"/>
      <c r="O336" s="22"/>
      <c r="P336" s="36"/>
      <c r="Q336" s="22"/>
      <c r="R336" s="22"/>
      <c r="S336" s="22"/>
      <c r="T336" s="22"/>
      <c r="U336" s="22"/>
      <c r="V336" s="22"/>
    </row>
    <row r="337" spans="1:22" s="1" customFormat="1" ht="24" customHeight="1" x14ac:dyDescent="0.2">
      <c r="A337" s="23" t="s">
        <v>513</v>
      </c>
      <c r="B337" s="99" t="s">
        <v>283</v>
      </c>
      <c r="C337" s="100"/>
      <c r="D337" s="100"/>
      <c r="E337" s="100"/>
      <c r="F337" s="100"/>
      <c r="G337" s="100"/>
      <c r="H337" s="101"/>
      <c r="I337" s="24" t="s">
        <v>26</v>
      </c>
      <c r="J337" s="25">
        <v>0</v>
      </c>
      <c r="K337" s="60">
        <v>0</v>
      </c>
      <c r="L337" s="26">
        <f t="shared" si="24"/>
        <v>0</v>
      </c>
      <c r="M337" s="27" t="str">
        <f t="shared" si="25"/>
        <v>- // -</v>
      </c>
      <c r="N337" s="28"/>
      <c r="O337" s="62"/>
      <c r="P337" s="36"/>
      <c r="Q337" s="62"/>
      <c r="R337" s="62"/>
      <c r="S337" s="62"/>
      <c r="T337" s="62"/>
      <c r="U337" s="62"/>
      <c r="V337" s="62"/>
    </row>
    <row r="338" spans="1:22" s="1" customFormat="1" ht="12" x14ac:dyDescent="0.2">
      <c r="A338" s="23" t="s">
        <v>514</v>
      </c>
      <c r="B338" s="111" t="s">
        <v>50</v>
      </c>
      <c r="C338" s="112"/>
      <c r="D338" s="112"/>
      <c r="E338" s="112"/>
      <c r="F338" s="112"/>
      <c r="G338" s="112"/>
      <c r="H338" s="113"/>
      <c r="I338" s="24" t="s">
        <v>26</v>
      </c>
      <c r="J338" s="25">
        <v>0</v>
      </c>
      <c r="K338" s="60">
        <v>0</v>
      </c>
      <c r="L338" s="26">
        <f t="shared" si="24"/>
        <v>0</v>
      </c>
      <c r="M338" s="27" t="str">
        <f t="shared" si="25"/>
        <v>- // -</v>
      </c>
      <c r="N338" s="28"/>
      <c r="O338" s="63"/>
      <c r="P338" s="36"/>
      <c r="Q338" s="63"/>
      <c r="R338" s="63"/>
      <c r="S338" s="63"/>
      <c r="T338" s="63"/>
      <c r="U338" s="63"/>
      <c r="V338" s="63"/>
    </row>
    <row r="339" spans="1:22" s="1" customFormat="1" ht="12" x14ac:dyDescent="0.2">
      <c r="A339" s="23" t="s">
        <v>515</v>
      </c>
      <c r="B339" s="111" t="s">
        <v>52</v>
      </c>
      <c r="C339" s="112"/>
      <c r="D339" s="112"/>
      <c r="E339" s="112"/>
      <c r="F339" s="112"/>
      <c r="G339" s="112"/>
      <c r="H339" s="113"/>
      <c r="I339" s="24" t="s">
        <v>26</v>
      </c>
      <c r="J339" s="25">
        <v>0</v>
      </c>
      <c r="K339" s="60">
        <v>0</v>
      </c>
      <c r="L339" s="26">
        <f t="shared" si="24"/>
        <v>0</v>
      </c>
      <c r="M339" s="27" t="str">
        <f t="shared" si="25"/>
        <v>- // -</v>
      </c>
      <c r="N339" s="28"/>
      <c r="O339" s="63"/>
      <c r="P339" s="36"/>
      <c r="Q339" s="63"/>
      <c r="R339" s="63"/>
      <c r="S339" s="63"/>
      <c r="T339" s="63"/>
      <c r="U339" s="63"/>
      <c r="V339" s="63"/>
    </row>
    <row r="340" spans="1:22" s="1" customFormat="1" ht="12" x14ac:dyDescent="0.2">
      <c r="A340" s="23" t="s">
        <v>37</v>
      </c>
      <c r="B340" s="102" t="s">
        <v>516</v>
      </c>
      <c r="C340" s="103"/>
      <c r="D340" s="103"/>
      <c r="E340" s="103"/>
      <c r="F340" s="103"/>
      <c r="G340" s="103"/>
      <c r="H340" s="104"/>
      <c r="I340" s="24" t="s">
        <v>26</v>
      </c>
      <c r="J340" s="25"/>
      <c r="K340" s="61"/>
      <c r="L340" s="26">
        <f t="shared" si="24"/>
        <v>0</v>
      </c>
      <c r="M340" s="27" t="str">
        <f t="shared" si="25"/>
        <v>- // -</v>
      </c>
      <c r="N340" s="28"/>
      <c r="O340" s="63"/>
      <c r="P340" s="36"/>
      <c r="Q340" s="63"/>
      <c r="R340" s="63"/>
      <c r="S340" s="63"/>
      <c r="T340" s="63"/>
      <c r="U340" s="63"/>
      <c r="V340" s="63"/>
    </row>
    <row r="341" spans="1:22" s="1" customFormat="1" ht="12" x14ac:dyDescent="0.2">
      <c r="A341" s="23" t="s">
        <v>39</v>
      </c>
      <c r="B341" s="102" t="s">
        <v>517</v>
      </c>
      <c r="C341" s="103"/>
      <c r="D341" s="103"/>
      <c r="E341" s="103"/>
      <c r="F341" s="103"/>
      <c r="G341" s="103"/>
      <c r="H341" s="104"/>
      <c r="I341" s="24" t="s">
        <v>26</v>
      </c>
      <c r="J341" s="25">
        <v>0</v>
      </c>
      <c r="K341" s="61">
        <v>14.768000000000001</v>
      </c>
      <c r="L341" s="26">
        <f t="shared" si="24"/>
        <v>14.768000000000001</v>
      </c>
      <c r="M341" s="27" t="str">
        <f t="shared" si="25"/>
        <v>- // -</v>
      </c>
      <c r="N341" s="28"/>
      <c r="O341" s="64"/>
      <c r="P341" s="36"/>
      <c r="Q341" s="63"/>
      <c r="R341" s="63"/>
      <c r="S341" s="63"/>
      <c r="T341" s="63"/>
      <c r="U341" s="63"/>
      <c r="V341" s="63"/>
    </row>
    <row r="342" spans="1:22" s="1" customFormat="1" ht="12" x14ac:dyDescent="0.2">
      <c r="A342" s="23" t="s">
        <v>518</v>
      </c>
      <c r="B342" s="86" t="s">
        <v>519</v>
      </c>
      <c r="C342" s="87"/>
      <c r="D342" s="87"/>
      <c r="E342" s="87"/>
      <c r="F342" s="87"/>
      <c r="G342" s="87"/>
      <c r="H342" s="88"/>
      <c r="I342" s="24" t="s">
        <v>26</v>
      </c>
      <c r="J342" s="25"/>
      <c r="K342" s="61"/>
      <c r="L342" s="26">
        <f t="shared" si="24"/>
        <v>0</v>
      </c>
      <c r="M342" s="27" t="str">
        <f t="shared" si="25"/>
        <v>- // -</v>
      </c>
      <c r="N342" s="28"/>
      <c r="O342" s="63"/>
      <c r="P342" s="36"/>
      <c r="Q342" s="63"/>
      <c r="R342" s="63"/>
      <c r="S342" s="63"/>
      <c r="T342" s="63"/>
      <c r="U342" s="63"/>
      <c r="V342" s="63"/>
    </row>
    <row r="343" spans="1:22" s="1" customFormat="1" ht="12" x14ac:dyDescent="0.2">
      <c r="A343" s="23" t="s">
        <v>520</v>
      </c>
      <c r="B343" s="86" t="s">
        <v>521</v>
      </c>
      <c r="C343" s="87"/>
      <c r="D343" s="87"/>
      <c r="E343" s="87"/>
      <c r="F343" s="87"/>
      <c r="G343" s="87"/>
      <c r="H343" s="88"/>
      <c r="I343" s="24" t="s">
        <v>26</v>
      </c>
      <c r="J343" s="25"/>
      <c r="K343" s="61"/>
      <c r="L343" s="26">
        <f t="shared" si="24"/>
        <v>0</v>
      </c>
      <c r="M343" s="27" t="str">
        <f t="shared" si="25"/>
        <v>- // -</v>
      </c>
      <c r="N343" s="28"/>
      <c r="O343" s="63"/>
      <c r="P343" s="36"/>
      <c r="Q343" s="63"/>
      <c r="R343" s="63"/>
      <c r="S343" s="63"/>
      <c r="T343" s="63"/>
      <c r="U343" s="63"/>
      <c r="V343" s="63"/>
    </row>
    <row r="344" spans="1:22" s="1" customFormat="1" ht="12" x14ac:dyDescent="0.2">
      <c r="A344" s="23" t="s">
        <v>55</v>
      </c>
      <c r="B344" s="114" t="s">
        <v>522</v>
      </c>
      <c r="C344" s="115"/>
      <c r="D344" s="115"/>
      <c r="E344" s="115"/>
      <c r="F344" s="115"/>
      <c r="G344" s="115"/>
      <c r="H344" s="116"/>
      <c r="I344" s="24" t="s">
        <v>26</v>
      </c>
      <c r="J344" s="25">
        <v>0</v>
      </c>
      <c r="K344" s="61">
        <f>SUM(K345:K349)+K354+K355</f>
        <v>0</v>
      </c>
      <c r="L344" s="26">
        <f t="shared" si="24"/>
        <v>0</v>
      </c>
      <c r="M344" s="27" t="str">
        <f t="shared" si="25"/>
        <v>- // -</v>
      </c>
      <c r="N344" s="28"/>
      <c r="O344" s="63"/>
      <c r="P344" s="36"/>
      <c r="Q344" s="63"/>
      <c r="R344" s="63"/>
      <c r="S344" s="63"/>
      <c r="T344" s="63"/>
      <c r="U344" s="63"/>
      <c r="V344" s="63"/>
    </row>
    <row r="345" spans="1:22" s="1" customFormat="1" ht="12" x14ac:dyDescent="0.2">
      <c r="A345" s="23" t="s">
        <v>57</v>
      </c>
      <c r="B345" s="102" t="s">
        <v>523</v>
      </c>
      <c r="C345" s="103"/>
      <c r="D345" s="103"/>
      <c r="E345" s="103"/>
      <c r="F345" s="103"/>
      <c r="G345" s="103"/>
      <c r="H345" s="104"/>
      <c r="I345" s="24" t="s">
        <v>26</v>
      </c>
      <c r="J345" s="25"/>
      <c r="K345" s="61"/>
      <c r="L345" s="26">
        <f t="shared" si="24"/>
        <v>0</v>
      </c>
      <c r="M345" s="27" t="str">
        <f t="shared" si="25"/>
        <v>- // -</v>
      </c>
      <c r="N345" s="28"/>
      <c r="O345" s="63"/>
      <c r="P345" s="36"/>
      <c r="Q345" s="63"/>
      <c r="R345" s="63"/>
      <c r="S345" s="63"/>
      <c r="T345" s="63"/>
      <c r="U345" s="63"/>
      <c r="V345" s="63"/>
    </row>
    <row r="346" spans="1:22" s="1" customFormat="1" ht="12" x14ac:dyDescent="0.2">
      <c r="A346" s="23" t="s">
        <v>61</v>
      </c>
      <c r="B346" s="102" t="s">
        <v>524</v>
      </c>
      <c r="C346" s="103"/>
      <c r="D346" s="103"/>
      <c r="E346" s="103"/>
      <c r="F346" s="103"/>
      <c r="G346" s="103"/>
      <c r="H346" s="104"/>
      <c r="I346" s="24" t="s">
        <v>26</v>
      </c>
      <c r="J346" s="25"/>
      <c r="K346" s="61"/>
      <c r="L346" s="26">
        <f t="shared" si="24"/>
        <v>0</v>
      </c>
      <c r="M346" s="27" t="str">
        <f t="shared" si="25"/>
        <v>- // -</v>
      </c>
      <c r="N346" s="28"/>
      <c r="O346" s="63"/>
      <c r="P346" s="36"/>
      <c r="Q346" s="63"/>
      <c r="R346" s="63"/>
      <c r="S346" s="63"/>
      <c r="T346" s="63"/>
      <c r="U346" s="63"/>
      <c r="V346" s="63"/>
    </row>
    <row r="347" spans="1:22" s="1" customFormat="1" ht="12" x14ac:dyDescent="0.2">
      <c r="A347" s="23" t="s">
        <v>62</v>
      </c>
      <c r="B347" s="102" t="s">
        <v>525</v>
      </c>
      <c r="C347" s="103"/>
      <c r="D347" s="103"/>
      <c r="E347" s="103"/>
      <c r="F347" s="103"/>
      <c r="G347" s="103"/>
      <c r="H347" s="104"/>
      <c r="I347" s="24" t="s">
        <v>26</v>
      </c>
      <c r="J347" s="25"/>
      <c r="K347" s="61"/>
      <c r="L347" s="26">
        <f t="shared" si="24"/>
        <v>0</v>
      </c>
      <c r="M347" s="27" t="str">
        <f t="shared" si="25"/>
        <v>- // -</v>
      </c>
      <c r="N347" s="28"/>
      <c r="O347" s="63"/>
      <c r="P347" s="36"/>
      <c r="Q347" s="63"/>
      <c r="R347" s="63"/>
      <c r="S347" s="63"/>
      <c r="T347" s="63"/>
      <c r="U347" s="63"/>
      <c r="V347" s="63"/>
    </row>
    <row r="348" spans="1:22" s="1" customFormat="1" ht="12" x14ac:dyDescent="0.2">
      <c r="A348" s="23" t="s">
        <v>63</v>
      </c>
      <c r="B348" s="102" t="s">
        <v>526</v>
      </c>
      <c r="C348" s="103"/>
      <c r="D348" s="103"/>
      <c r="E348" s="103"/>
      <c r="F348" s="103"/>
      <c r="G348" s="103"/>
      <c r="H348" s="104"/>
      <c r="I348" s="24" t="s">
        <v>26</v>
      </c>
      <c r="J348" s="25"/>
      <c r="K348" s="61"/>
      <c r="L348" s="26">
        <f t="shared" si="24"/>
        <v>0</v>
      </c>
      <c r="M348" s="27" t="str">
        <f t="shared" si="25"/>
        <v>- // -</v>
      </c>
      <c r="N348" s="28"/>
      <c r="O348" s="63"/>
      <c r="P348" s="36"/>
      <c r="Q348" s="63"/>
      <c r="R348" s="63"/>
      <c r="S348" s="63"/>
      <c r="T348" s="63"/>
      <c r="U348" s="63"/>
      <c r="V348" s="63"/>
    </row>
    <row r="349" spans="1:22" s="1" customFormat="1" ht="12" x14ac:dyDescent="0.2">
      <c r="A349" s="23" t="s">
        <v>64</v>
      </c>
      <c r="B349" s="102" t="s">
        <v>527</v>
      </c>
      <c r="C349" s="103"/>
      <c r="D349" s="103"/>
      <c r="E349" s="103"/>
      <c r="F349" s="103"/>
      <c r="G349" s="103"/>
      <c r="H349" s="104"/>
      <c r="I349" s="24" t="s">
        <v>26</v>
      </c>
      <c r="J349" s="25">
        <v>0</v>
      </c>
      <c r="K349" s="61">
        <f>K350+K352</f>
        <v>0</v>
      </c>
      <c r="L349" s="26">
        <f t="shared" si="24"/>
        <v>0</v>
      </c>
      <c r="M349" s="27" t="str">
        <f t="shared" si="25"/>
        <v>- // -</v>
      </c>
      <c r="N349" s="28"/>
      <c r="O349" s="63"/>
      <c r="P349" s="36"/>
      <c r="Q349" s="63"/>
      <c r="R349" s="63"/>
      <c r="S349" s="63"/>
      <c r="T349" s="63"/>
      <c r="U349" s="63"/>
      <c r="V349" s="63"/>
    </row>
    <row r="350" spans="1:22" s="1" customFormat="1" ht="12" x14ac:dyDescent="0.2">
      <c r="A350" s="23" t="s">
        <v>104</v>
      </c>
      <c r="B350" s="86" t="s">
        <v>528</v>
      </c>
      <c r="C350" s="87"/>
      <c r="D350" s="87"/>
      <c r="E350" s="87"/>
      <c r="F350" s="87"/>
      <c r="G350" s="87"/>
      <c r="H350" s="88"/>
      <c r="I350" s="24" t="s">
        <v>26</v>
      </c>
      <c r="J350" s="25"/>
      <c r="K350" s="61"/>
      <c r="L350" s="26">
        <f t="shared" ref="L350:L364" si="26">K350-J350</f>
        <v>0</v>
      </c>
      <c r="M350" s="27" t="str">
        <f t="shared" ref="M350:M364" si="27">IF(ROUND(J350,0)=0,"- // -",IF(J350&lt;0,1+(1-K350/J350),K350/J350))</f>
        <v>- // -</v>
      </c>
      <c r="N350" s="28"/>
      <c r="O350" s="22"/>
      <c r="P350" s="36"/>
      <c r="Q350" s="22"/>
      <c r="R350" s="22"/>
      <c r="S350" s="22"/>
      <c r="T350" s="22"/>
      <c r="U350" s="22"/>
      <c r="V350" s="22"/>
    </row>
    <row r="351" spans="1:22" s="1" customFormat="1" ht="24" customHeight="1" x14ac:dyDescent="0.2">
      <c r="A351" s="23" t="s">
        <v>529</v>
      </c>
      <c r="B351" s="99" t="s">
        <v>530</v>
      </c>
      <c r="C351" s="100"/>
      <c r="D351" s="100"/>
      <c r="E351" s="100"/>
      <c r="F351" s="100"/>
      <c r="G351" s="100"/>
      <c r="H351" s="101"/>
      <c r="I351" s="24" t="s">
        <v>26</v>
      </c>
      <c r="J351" s="25"/>
      <c r="K351" s="61"/>
      <c r="L351" s="26">
        <f t="shared" si="26"/>
        <v>0</v>
      </c>
      <c r="M351" s="27" t="str">
        <f t="shared" si="27"/>
        <v>- // -</v>
      </c>
      <c r="N351" s="28"/>
      <c r="O351" s="22"/>
      <c r="P351" s="36"/>
      <c r="Q351" s="22"/>
      <c r="R351" s="22"/>
      <c r="S351" s="22"/>
      <c r="T351" s="22"/>
      <c r="U351" s="22"/>
      <c r="V351" s="22"/>
    </row>
    <row r="352" spans="1:22" s="1" customFormat="1" ht="12" x14ac:dyDescent="0.2">
      <c r="A352" s="23" t="s">
        <v>106</v>
      </c>
      <c r="B352" s="86" t="s">
        <v>531</v>
      </c>
      <c r="C352" s="87"/>
      <c r="D352" s="87"/>
      <c r="E352" s="87"/>
      <c r="F352" s="87"/>
      <c r="G352" s="87"/>
      <c r="H352" s="88"/>
      <c r="I352" s="24" t="s">
        <v>26</v>
      </c>
      <c r="J352" s="25"/>
      <c r="K352" s="61"/>
      <c r="L352" s="26">
        <f t="shared" si="26"/>
        <v>0</v>
      </c>
      <c r="M352" s="27" t="str">
        <f t="shared" si="27"/>
        <v>- // -</v>
      </c>
      <c r="N352" s="28"/>
      <c r="O352" s="22"/>
      <c r="P352" s="36"/>
      <c r="Q352" s="22"/>
      <c r="R352" s="22"/>
      <c r="S352" s="22"/>
      <c r="T352" s="22"/>
      <c r="U352" s="22"/>
      <c r="V352" s="22"/>
    </row>
    <row r="353" spans="1:22" s="1" customFormat="1" ht="24" customHeight="1" x14ac:dyDescent="0.2">
      <c r="A353" s="23" t="s">
        <v>532</v>
      </c>
      <c r="B353" s="99" t="s">
        <v>533</v>
      </c>
      <c r="C353" s="100"/>
      <c r="D353" s="100"/>
      <c r="E353" s="100"/>
      <c r="F353" s="100"/>
      <c r="G353" s="100"/>
      <c r="H353" s="101"/>
      <c r="I353" s="24" t="s">
        <v>26</v>
      </c>
      <c r="J353" s="25"/>
      <c r="K353" s="61"/>
      <c r="L353" s="26">
        <f t="shared" si="26"/>
        <v>0</v>
      </c>
      <c r="M353" s="27" t="str">
        <f t="shared" si="27"/>
        <v>- // -</v>
      </c>
      <c r="N353" s="28"/>
      <c r="O353" s="22"/>
      <c r="P353" s="36"/>
      <c r="Q353" s="22"/>
      <c r="R353" s="22"/>
      <c r="S353" s="22"/>
      <c r="T353" s="22"/>
      <c r="U353" s="22"/>
      <c r="V353" s="22"/>
    </row>
    <row r="354" spans="1:22" s="1" customFormat="1" ht="12" x14ac:dyDescent="0.2">
      <c r="A354" s="23" t="s">
        <v>65</v>
      </c>
      <c r="B354" s="102" t="s">
        <v>534</v>
      </c>
      <c r="C354" s="103"/>
      <c r="D354" s="103"/>
      <c r="E354" s="103"/>
      <c r="F354" s="103"/>
      <c r="G354" s="103"/>
      <c r="H354" s="104"/>
      <c r="I354" s="24" t="s">
        <v>26</v>
      </c>
      <c r="J354" s="25"/>
      <c r="K354" s="61"/>
      <c r="L354" s="26">
        <f t="shared" si="26"/>
        <v>0</v>
      </c>
      <c r="M354" s="27" t="str">
        <f t="shared" si="27"/>
        <v>- // -</v>
      </c>
      <c r="N354" s="28"/>
      <c r="O354" s="22"/>
      <c r="P354" s="36"/>
      <c r="Q354" s="22"/>
      <c r="R354" s="22"/>
      <c r="S354" s="22"/>
      <c r="T354" s="22"/>
      <c r="U354" s="22"/>
      <c r="V354" s="22"/>
    </row>
    <row r="355" spans="1:22" s="1" customFormat="1" ht="12.75" thickBot="1" x14ac:dyDescent="0.25">
      <c r="A355" s="29" t="s">
        <v>66</v>
      </c>
      <c r="B355" s="105" t="s">
        <v>535</v>
      </c>
      <c r="C355" s="106"/>
      <c r="D355" s="106"/>
      <c r="E355" s="106"/>
      <c r="F355" s="106"/>
      <c r="G355" s="106"/>
      <c r="H355" s="107"/>
      <c r="I355" s="30" t="s">
        <v>26</v>
      </c>
      <c r="J355" s="31"/>
      <c r="K355" s="65"/>
      <c r="L355" s="32">
        <f t="shared" si="26"/>
        <v>0</v>
      </c>
      <c r="M355" s="33" t="str">
        <f t="shared" si="27"/>
        <v>- // -</v>
      </c>
      <c r="N355" s="34"/>
      <c r="O355" s="22"/>
      <c r="P355" s="36"/>
      <c r="Q355" s="22"/>
      <c r="R355" s="22"/>
      <c r="S355" s="22"/>
      <c r="T355" s="22"/>
      <c r="U355" s="22"/>
      <c r="V355" s="22"/>
    </row>
    <row r="356" spans="1:22" s="1" customFormat="1" ht="12" x14ac:dyDescent="0.2">
      <c r="A356" s="37" t="s">
        <v>125</v>
      </c>
      <c r="B356" s="108" t="s">
        <v>118</v>
      </c>
      <c r="C356" s="109"/>
      <c r="D356" s="109"/>
      <c r="E356" s="109"/>
      <c r="F356" s="109"/>
      <c r="G356" s="109"/>
      <c r="H356" s="110"/>
      <c r="I356" s="38" t="s">
        <v>252</v>
      </c>
      <c r="J356" s="39"/>
      <c r="K356" s="78"/>
      <c r="L356" s="40">
        <f t="shared" si="26"/>
        <v>0</v>
      </c>
      <c r="M356" s="41" t="str">
        <f t="shared" si="27"/>
        <v>- // -</v>
      </c>
      <c r="N356" s="42"/>
      <c r="O356" s="22"/>
      <c r="P356" s="36"/>
      <c r="Q356" s="22"/>
      <c r="R356" s="22"/>
      <c r="S356" s="22"/>
      <c r="T356" s="22"/>
      <c r="U356" s="22"/>
      <c r="V356" s="22"/>
    </row>
    <row r="357" spans="1:22" s="1" customFormat="1" ht="36" customHeight="1" x14ac:dyDescent="0.2">
      <c r="A357" s="23" t="s">
        <v>127</v>
      </c>
      <c r="B357" s="93" t="s">
        <v>536</v>
      </c>
      <c r="C357" s="94"/>
      <c r="D357" s="94"/>
      <c r="E357" s="94"/>
      <c r="F357" s="94"/>
      <c r="G357" s="94"/>
      <c r="H357" s="95"/>
      <c r="I357" s="24" t="s">
        <v>26</v>
      </c>
      <c r="J357" s="25">
        <v>0</v>
      </c>
      <c r="K357" s="75">
        <v>0</v>
      </c>
      <c r="L357" s="26">
        <f t="shared" si="26"/>
        <v>0</v>
      </c>
      <c r="M357" s="27" t="str">
        <f t="shared" si="27"/>
        <v>- // -</v>
      </c>
      <c r="N357" s="28"/>
      <c r="O357" s="22"/>
      <c r="P357" s="36"/>
      <c r="Q357" s="22"/>
      <c r="R357" s="22"/>
      <c r="S357" s="22"/>
      <c r="T357" s="22"/>
      <c r="U357" s="22"/>
      <c r="V357" s="22"/>
    </row>
    <row r="358" spans="1:22" s="1" customFormat="1" ht="12" x14ac:dyDescent="0.2">
      <c r="A358" s="23" t="s">
        <v>128</v>
      </c>
      <c r="B358" s="86" t="s">
        <v>537</v>
      </c>
      <c r="C358" s="87"/>
      <c r="D358" s="87"/>
      <c r="E358" s="87"/>
      <c r="F358" s="87"/>
      <c r="G358" s="87"/>
      <c r="H358" s="88"/>
      <c r="I358" s="24" t="s">
        <v>26</v>
      </c>
      <c r="J358" s="25"/>
      <c r="K358" s="75"/>
      <c r="L358" s="26">
        <f t="shared" si="26"/>
        <v>0</v>
      </c>
      <c r="M358" s="27" t="str">
        <f t="shared" si="27"/>
        <v>- // -</v>
      </c>
      <c r="N358" s="28"/>
      <c r="O358" s="22"/>
      <c r="P358" s="36"/>
      <c r="Q358" s="22"/>
      <c r="R358" s="22"/>
      <c r="S358" s="22"/>
      <c r="T358" s="22"/>
      <c r="U358" s="22"/>
      <c r="V358" s="22"/>
    </row>
    <row r="359" spans="1:22" s="1" customFormat="1" ht="24" customHeight="1" x14ac:dyDescent="0.2">
      <c r="A359" s="23" t="s">
        <v>129</v>
      </c>
      <c r="B359" s="96" t="s">
        <v>538</v>
      </c>
      <c r="C359" s="97"/>
      <c r="D359" s="97"/>
      <c r="E359" s="97"/>
      <c r="F359" s="97"/>
      <c r="G359" s="97"/>
      <c r="H359" s="98"/>
      <c r="I359" s="24" t="s">
        <v>26</v>
      </c>
      <c r="J359" s="25"/>
      <c r="K359" s="75"/>
      <c r="L359" s="26">
        <f t="shared" si="26"/>
        <v>0</v>
      </c>
      <c r="M359" s="27" t="str">
        <f t="shared" si="27"/>
        <v>- // -</v>
      </c>
      <c r="N359" s="28"/>
      <c r="O359" s="22"/>
      <c r="P359" s="36"/>
      <c r="Q359" s="22"/>
      <c r="R359" s="22"/>
      <c r="S359" s="22"/>
      <c r="T359" s="22"/>
      <c r="U359" s="22"/>
      <c r="V359" s="22"/>
    </row>
    <row r="360" spans="1:22" s="1" customFormat="1" ht="12" x14ac:dyDescent="0.2">
      <c r="A360" s="23" t="s">
        <v>130</v>
      </c>
      <c r="B360" s="86" t="s">
        <v>539</v>
      </c>
      <c r="C360" s="87"/>
      <c r="D360" s="87"/>
      <c r="E360" s="87"/>
      <c r="F360" s="87"/>
      <c r="G360" s="87"/>
      <c r="H360" s="88"/>
      <c r="I360" s="24" t="s">
        <v>26</v>
      </c>
      <c r="J360" s="25"/>
      <c r="K360" s="75"/>
      <c r="L360" s="26">
        <f t="shared" si="26"/>
        <v>0</v>
      </c>
      <c r="M360" s="27" t="str">
        <f t="shared" si="27"/>
        <v>- // -</v>
      </c>
      <c r="N360" s="28"/>
      <c r="O360" s="22"/>
      <c r="P360" s="36"/>
      <c r="Q360" s="22"/>
      <c r="R360" s="22"/>
      <c r="S360" s="22"/>
      <c r="T360" s="22"/>
      <c r="U360" s="22"/>
      <c r="V360" s="22"/>
    </row>
    <row r="361" spans="1:22" s="1" customFormat="1" ht="24" customHeight="1" x14ac:dyDescent="0.2">
      <c r="A361" s="23" t="s">
        <v>131</v>
      </c>
      <c r="B361" s="93" t="s">
        <v>540</v>
      </c>
      <c r="C361" s="94"/>
      <c r="D361" s="94"/>
      <c r="E361" s="94"/>
      <c r="F361" s="94"/>
      <c r="G361" s="94"/>
      <c r="H361" s="95"/>
      <c r="I361" s="24" t="s">
        <v>252</v>
      </c>
      <c r="J361" s="25">
        <v>0</v>
      </c>
      <c r="K361" s="75">
        <v>0</v>
      </c>
      <c r="L361" s="26">
        <f t="shared" si="26"/>
        <v>0</v>
      </c>
      <c r="M361" s="27" t="str">
        <f t="shared" si="27"/>
        <v>- // -</v>
      </c>
      <c r="N361" s="28"/>
      <c r="O361" s="22"/>
      <c r="P361" s="36"/>
      <c r="Q361" s="22"/>
      <c r="R361" s="22"/>
      <c r="S361" s="22"/>
      <c r="T361" s="22"/>
      <c r="U361" s="22"/>
      <c r="V361" s="22"/>
    </row>
    <row r="362" spans="1:22" s="1" customFormat="1" ht="12" x14ac:dyDescent="0.2">
      <c r="A362" s="23" t="s">
        <v>541</v>
      </c>
      <c r="B362" s="86" t="s">
        <v>542</v>
      </c>
      <c r="C362" s="87"/>
      <c r="D362" s="87"/>
      <c r="E362" s="87"/>
      <c r="F362" s="87"/>
      <c r="G362" s="87"/>
      <c r="H362" s="88"/>
      <c r="I362" s="24" t="s">
        <v>26</v>
      </c>
      <c r="J362" s="25"/>
      <c r="K362" s="75"/>
      <c r="L362" s="26">
        <f t="shared" si="26"/>
        <v>0</v>
      </c>
      <c r="M362" s="27" t="str">
        <f t="shared" si="27"/>
        <v>- // -</v>
      </c>
      <c r="N362" s="28"/>
      <c r="O362" s="22"/>
      <c r="P362" s="36"/>
      <c r="Q362" s="22"/>
      <c r="R362" s="22"/>
      <c r="S362" s="22"/>
      <c r="T362" s="22"/>
      <c r="U362" s="22"/>
      <c r="V362" s="22"/>
    </row>
    <row r="363" spans="1:22" s="1" customFormat="1" ht="12" x14ac:dyDescent="0.2">
      <c r="A363" s="23" t="s">
        <v>543</v>
      </c>
      <c r="B363" s="86" t="s">
        <v>544</v>
      </c>
      <c r="C363" s="87"/>
      <c r="D363" s="87"/>
      <c r="E363" s="87"/>
      <c r="F363" s="87"/>
      <c r="G363" s="87"/>
      <c r="H363" s="88"/>
      <c r="I363" s="24" t="s">
        <v>26</v>
      </c>
      <c r="J363" s="25"/>
      <c r="K363" s="75"/>
      <c r="L363" s="26">
        <f t="shared" si="26"/>
        <v>0</v>
      </c>
      <c r="M363" s="27" t="str">
        <f t="shared" si="27"/>
        <v>- // -</v>
      </c>
      <c r="N363" s="28"/>
      <c r="O363" s="22"/>
      <c r="P363" s="36"/>
      <c r="Q363" s="22"/>
      <c r="R363" s="22"/>
      <c r="S363" s="22"/>
      <c r="T363" s="22"/>
      <c r="U363" s="22"/>
      <c r="V363" s="22"/>
    </row>
    <row r="364" spans="1:22" s="1" customFormat="1" ht="12.75" thickBot="1" x14ac:dyDescent="0.25">
      <c r="A364" s="29" t="s">
        <v>545</v>
      </c>
      <c r="B364" s="89" t="s">
        <v>546</v>
      </c>
      <c r="C364" s="90"/>
      <c r="D364" s="90"/>
      <c r="E364" s="90"/>
      <c r="F364" s="90"/>
      <c r="G364" s="90"/>
      <c r="H364" s="91"/>
      <c r="I364" s="30" t="s">
        <v>26</v>
      </c>
      <c r="J364" s="31"/>
      <c r="K364" s="77"/>
      <c r="L364" s="32">
        <f t="shared" si="26"/>
        <v>0</v>
      </c>
      <c r="M364" s="33" t="str">
        <f t="shared" si="27"/>
        <v>- // -</v>
      </c>
      <c r="N364" s="34"/>
      <c r="O364" s="22"/>
      <c r="P364" s="36"/>
      <c r="Q364" s="22"/>
      <c r="R364" s="22"/>
      <c r="S364" s="22"/>
      <c r="T364" s="22"/>
      <c r="U364" s="22"/>
      <c r="V364" s="22"/>
    </row>
    <row r="365" spans="1:22" x14ac:dyDescent="0.25">
      <c r="A365" s="66"/>
      <c r="B365" s="66"/>
      <c r="O365" s="63"/>
      <c r="P365" s="63"/>
      <c r="Q365" s="63"/>
      <c r="R365" s="63"/>
      <c r="S365" s="63"/>
      <c r="T365" s="63"/>
      <c r="U365" s="63"/>
      <c r="V365" s="63"/>
    </row>
    <row r="366" spans="1:22" s="6" customFormat="1" x14ac:dyDescent="0.25">
      <c r="A366" s="6" t="s">
        <v>547</v>
      </c>
      <c r="K366" s="72"/>
      <c r="O366" s="44"/>
      <c r="P366" s="44"/>
      <c r="Q366" s="44"/>
      <c r="R366" s="44"/>
      <c r="S366" s="44"/>
      <c r="T366" s="44"/>
      <c r="U366" s="44"/>
      <c r="V366" s="44"/>
    </row>
    <row r="367" spans="1:22" s="6" customFormat="1" ht="12" x14ac:dyDescent="0.2">
      <c r="A367" s="67" t="s">
        <v>548</v>
      </c>
      <c r="K367" s="72"/>
      <c r="O367" s="22"/>
      <c r="P367" s="22"/>
      <c r="Q367" s="22"/>
      <c r="R367" s="22"/>
      <c r="S367" s="22"/>
      <c r="T367" s="22"/>
      <c r="U367" s="22"/>
      <c r="V367" s="22"/>
    </row>
    <row r="368" spans="1:22" s="6" customFormat="1" ht="12" x14ac:dyDescent="0.2">
      <c r="A368" s="67" t="s">
        <v>549</v>
      </c>
      <c r="K368" s="72"/>
      <c r="O368" s="22"/>
      <c r="P368" s="22"/>
      <c r="Q368" s="22"/>
      <c r="R368" s="22"/>
      <c r="S368" s="22"/>
      <c r="T368" s="22"/>
      <c r="U368" s="22"/>
      <c r="V368" s="22"/>
    </row>
    <row r="369" spans="1:22" s="6" customFormat="1" ht="11.25" x14ac:dyDescent="0.2">
      <c r="A369" s="67" t="s">
        <v>550</v>
      </c>
      <c r="K369" s="72"/>
      <c r="O369" s="68"/>
      <c r="P369" s="68"/>
      <c r="Q369" s="68"/>
      <c r="R369" s="68"/>
      <c r="S369" s="68"/>
      <c r="T369" s="68"/>
      <c r="U369" s="68"/>
      <c r="V369" s="68"/>
    </row>
    <row r="370" spans="1:22" s="6" customFormat="1" ht="22.5" customHeight="1" x14ac:dyDescent="0.2">
      <c r="A370" s="92" t="s">
        <v>551</v>
      </c>
      <c r="B370" s="92"/>
      <c r="C370" s="92"/>
      <c r="D370" s="92"/>
      <c r="E370" s="92"/>
      <c r="F370" s="92"/>
      <c r="G370" s="92"/>
      <c r="H370" s="92"/>
      <c r="I370" s="92"/>
      <c r="J370" s="92"/>
      <c r="K370" s="92"/>
      <c r="L370" s="92"/>
      <c r="M370" s="92"/>
      <c r="N370" s="92"/>
      <c r="O370" s="22"/>
      <c r="P370" s="22"/>
      <c r="Q370" s="22"/>
      <c r="R370" s="22"/>
      <c r="S370" s="22"/>
      <c r="T370" s="22"/>
      <c r="U370" s="22"/>
      <c r="V370" s="22"/>
    </row>
    <row r="371" spans="1:22" s="6" customFormat="1" ht="12" x14ac:dyDescent="0.2">
      <c r="A371" s="67" t="s">
        <v>552</v>
      </c>
      <c r="K371" s="72"/>
      <c r="O371" s="64"/>
      <c r="P371" s="22"/>
      <c r="Q371" s="22"/>
      <c r="R371" s="22"/>
      <c r="S371" s="22"/>
      <c r="T371" s="22"/>
      <c r="U371" s="22"/>
      <c r="V371" s="22"/>
    </row>
    <row r="372" spans="1:22" x14ac:dyDescent="0.25">
      <c r="O372" s="22"/>
      <c r="P372" s="22"/>
      <c r="Q372" s="22"/>
      <c r="R372" s="22"/>
      <c r="S372" s="22"/>
      <c r="T372" s="22"/>
      <c r="U372" s="22"/>
      <c r="V372" s="22"/>
    </row>
    <row r="373" spans="1:22" x14ac:dyDescent="0.25">
      <c r="O373" s="22"/>
      <c r="P373" s="22"/>
      <c r="Q373" s="22"/>
      <c r="R373" s="22"/>
      <c r="S373" s="22"/>
      <c r="T373" s="22"/>
      <c r="U373" s="22"/>
      <c r="V373" s="22"/>
    </row>
    <row r="374" spans="1:22" x14ac:dyDescent="0.25">
      <c r="O374" s="22"/>
      <c r="P374" s="22"/>
      <c r="Q374" s="22"/>
      <c r="R374" s="22"/>
      <c r="S374" s="22"/>
      <c r="T374" s="22"/>
      <c r="U374" s="22"/>
      <c r="V374" s="22"/>
    </row>
    <row r="375" spans="1:22" x14ac:dyDescent="0.25">
      <c r="O375" s="22"/>
      <c r="P375" s="22"/>
      <c r="Q375" s="22"/>
      <c r="R375" s="22"/>
      <c r="S375" s="22"/>
      <c r="T375" s="22"/>
      <c r="U375" s="22"/>
      <c r="V375" s="22"/>
    </row>
    <row r="376" spans="1:22" x14ac:dyDescent="0.25">
      <c r="O376" s="22"/>
      <c r="P376" s="22"/>
      <c r="Q376" s="22"/>
      <c r="R376" s="22"/>
      <c r="S376" s="22"/>
      <c r="T376" s="22"/>
      <c r="U376" s="22"/>
      <c r="V376" s="22"/>
    </row>
    <row r="377" spans="1:22" x14ac:dyDescent="0.25">
      <c r="O377" s="22"/>
      <c r="P377" s="22"/>
      <c r="Q377" s="22"/>
      <c r="R377" s="22"/>
      <c r="S377" s="22"/>
      <c r="T377" s="22"/>
      <c r="U377" s="22"/>
      <c r="V377" s="22"/>
    </row>
    <row r="378" spans="1:22" x14ac:dyDescent="0.25">
      <c r="O378" s="22"/>
      <c r="P378" s="22"/>
      <c r="Q378" s="22"/>
      <c r="R378" s="22"/>
      <c r="S378" s="22"/>
      <c r="T378" s="22"/>
      <c r="U378" s="22"/>
      <c r="V378" s="22"/>
    </row>
    <row r="379" spans="1:22" x14ac:dyDescent="0.25">
      <c r="O379" s="22"/>
      <c r="P379" s="22"/>
      <c r="Q379" s="22"/>
      <c r="R379" s="22"/>
      <c r="S379" s="22"/>
      <c r="T379" s="22"/>
      <c r="U379" s="22"/>
      <c r="V379" s="22"/>
    </row>
    <row r="380" spans="1:22" x14ac:dyDescent="0.25">
      <c r="O380" s="22"/>
      <c r="P380" s="22"/>
      <c r="Q380" s="22"/>
      <c r="R380" s="22"/>
      <c r="S380" s="22"/>
      <c r="T380" s="22"/>
      <c r="U380" s="22"/>
      <c r="V380" s="22"/>
    </row>
    <row r="381" spans="1:22" x14ac:dyDescent="0.25">
      <c r="O381" s="22"/>
      <c r="P381" s="22"/>
      <c r="Q381" s="22"/>
      <c r="R381" s="22"/>
      <c r="S381" s="22"/>
      <c r="T381" s="22"/>
      <c r="U381" s="22"/>
      <c r="V381" s="22"/>
    </row>
    <row r="382" spans="1:22" x14ac:dyDescent="0.25">
      <c r="O382" s="22"/>
      <c r="P382" s="22"/>
      <c r="Q382" s="22"/>
      <c r="R382" s="22"/>
      <c r="S382" s="22"/>
      <c r="T382" s="22"/>
      <c r="U382" s="22"/>
      <c r="V382" s="22"/>
    </row>
    <row r="383" spans="1:22" x14ac:dyDescent="0.25">
      <c r="O383" s="22"/>
      <c r="P383" s="22"/>
      <c r="Q383" s="22"/>
      <c r="R383" s="22"/>
      <c r="S383" s="22"/>
      <c r="T383" s="22"/>
      <c r="U383" s="22"/>
      <c r="V383" s="22"/>
    </row>
    <row r="384" spans="1:22" x14ac:dyDescent="0.25">
      <c r="O384" s="22"/>
      <c r="P384" s="22"/>
      <c r="Q384" s="22"/>
      <c r="R384" s="22"/>
      <c r="S384" s="22"/>
      <c r="T384" s="22"/>
      <c r="U384" s="22"/>
      <c r="V384" s="22"/>
    </row>
    <row r="385" spans="15:22" x14ac:dyDescent="0.25">
      <c r="O385" s="22"/>
      <c r="P385" s="22"/>
      <c r="Q385" s="22"/>
      <c r="R385" s="22"/>
      <c r="S385" s="22"/>
      <c r="T385" s="22"/>
      <c r="U385" s="22"/>
      <c r="V385" s="22"/>
    </row>
    <row r="386" spans="15:22" x14ac:dyDescent="0.25">
      <c r="O386" s="22"/>
      <c r="P386" s="22"/>
      <c r="Q386" s="22"/>
      <c r="R386" s="22"/>
      <c r="S386" s="22"/>
      <c r="T386" s="22"/>
      <c r="U386" s="22"/>
      <c r="V386" s="22"/>
    </row>
    <row r="387" spans="15:22" x14ac:dyDescent="0.25">
      <c r="O387" s="22"/>
      <c r="P387" s="22"/>
      <c r="Q387" s="22"/>
      <c r="R387" s="22"/>
      <c r="S387" s="22"/>
      <c r="T387" s="22"/>
      <c r="U387" s="22"/>
      <c r="V387" s="22"/>
    </row>
    <row r="388" spans="15:22" x14ac:dyDescent="0.25">
      <c r="O388" s="22"/>
      <c r="P388" s="22"/>
      <c r="Q388" s="22"/>
      <c r="R388" s="22"/>
      <c r="S388" s="22"/>
      <c r="T388" s="22"/>
      <c r="U388" s="22"/>
      <c r="V388" s="22"/>
    </row>
    <row r="389" spans="15:22" x14ac:dyDescent="0.25">
      <c r="O389" s="22"/>
      <c r="P389" s="22"/>
      <c r="Q389" s="22"/>
      <c r="R389" s="22"/>
      <c r="S389" s="22"/>
      <c r="T389" s="22"/>
      <c r="U389" s="22"/>
      <c r="V389" s="22"/>
    </row>
    <row r="390" spans="15:22" x14ac:dyDescent="0.25">
      <c r="O390" s="22"/>
      <c r="P390" s="22"/>
      <c r="Q390" s="22"/>
      <c r="R390" s="22"/>
      <c r="S390" s="22"/>
      <c r="T390" s="22"/>
      <c r="U390" s="22"/>
      <c r="V390" s="22"/>
    </row>
    <row r="391" spans="15:22" x14ac:dyDescent="0.25">
      <c r="O391" s="22"/>
      <c r="P391" s="22"/>
      <c r="Q391" s="22"/>
      <c r="R391" s="22"/>
      <c r="S391" s="22"/>
      <c r="T391" s="22"/>
      <c r="U391" s="22"/>
      <c r="V391" s="22"/>
    </row>
    <row r="392" spans="15:22" x14ac:dyDescent="0.25">
      <c r="O392" s="22"/>
      <c r="P392" s="22"/>
      <c r="Q392" s="22"/>
      <c r="R392" s="22"/>
      <c r="S392" s="22"/>
      <c r="T392" s="22"/>
      <c r="U392" s="22"/>
      <c r="V392" s="22"/>
    </row>
    <row r="393" spans="15:22" x14ac:dyDescent="0.25">
      <c r="O393" s="22"/>
      <c r="P393" s="22"/>
      <c r="Q393" s="22"/>
      <c r="R393" s="22"/>
      <c r="S393" s="22"/>
      <c r="T393" s="22"/>
      <c r="U393" s="22"/>
      <c r="V393" s="22"/>
    </row>
    <row r="394" spans="15:22" x14ac:dyDescent="0.25">
      <c r="O394" s="22"/>
      <c r="P394" s="22"/>
      <c r="Q394" s="22"/>
      <c r="R394" s="22"/>
      <c r="S394" s="22"/>
      <c r="T394" s="22"/>
      <c r="U394" s="22"/>
      <c r="V394" s="22"/>
    </row>
    <row r="395" spans="15:22" x14ac:dyDescent="0.25">
      <c r="O395" s="22"/>
      <c r="P395" s="22"/>
      <c r="Q395" s="22"/>
      <c r="R395" s="22"/>
      <c r="S395" s="22"/>
      <c r="T395" s="22"/>
      <c r="U395" s="22"/>
      <c r="V395" s="22"/>
    </row>
    <row r="396" spans="15:22" x14ac:dyDescent="0.25">
      <c r="O396" s="22"/>
      <c r="P396" s="22"/>
      <c r="Q396" s="22"/>
      <c r="R396" s="22"/>
      <c r="S396" s="22"/>
      <c r="T396" s="22"/>
      <c r="U396" s="22"/>
      <c r="V396" s="22"/>
    </row>
    <row r="397" spans="15:22" x14ac:dyDescent="0.25">
      <c r="O397" s="22"/>
      <c r="P397" s="22"/>
      <c r="Q397" s="22"/>
      <c r="R397" s="22"/>
      <c r="S397" s="22"/>
      <c r="T397" s="22"/>
      <c r="U397" s="22"/>
      <c r="V397" s="22"/>
    </row>
    <row r="398" spans="15:22" x14ac:dyDescent="0.25">
      <c r="O398" s="22"/>
      <c r="P398" s="22"/>
      <c r="Q398" s="22"/>
      <c r="R398" s="22"/>
      <c r="S398" s="22"/>
      <c r="T398" s="22"/>
      <c r="U398" s="22"/>
      <c r="V398" s="22"/>
    </row>
    <row r="399" spans="15:22" x14ac:dyDescent="0.25">
      <c r="O399" s="22"/>
      <c r="P399" s="22"/>
      <c r="Q399" s="22"/>
      <c r="R399" s="22"/>
      <c r="S399" s="22"/>
      <c r="T399" s="22"/>
      <c r="U399" s="22"/>
      <c r="V399" s="22"/>
    </row>
    <row r="400" spans="15:22" x14ac:dyDescent="0.25">
      <c r="O400" s="22"/>
      <c r="P400" s="22"/>
      <c r="Q400" s="22"/>
      <c r="R400" s="22"/>
      <c r="S400" s="22"/>
      <c r="T400" s="22"/>
      <c r="U400" s="22"/>
      <c r="V400" s="22"/>
    </row>
    <row r="401" spans="15:22" x14ac:dyDescent="0.25">
      <c r="O401" s="22"/>
      <c r="P401" s="22"/>
      <c r="Q401" s="22"/>
      <c r="R401" s="22"/>
      <c r="S401" s="22"/>
      <c r="T401" s="22"/>
      <c r="U401" s="22"/>
      <c r="V401" s="22"/>
    </row>
    <row r="402" spans="15:22" x14ac:dyDescent="0.25">
      <c r="O402" s="22"/>
      <c r="P402" s="22"/>
      <c r="Q402" s="22"/>
      <c r="R402" s="22"/>
      <c r="S402" s="22"/>
      <c r="T402" s="22"/>
      <c r="U402" s="22"/>
      <c r="V402" s="22"/>
    </row>
    <row r="403" spans="15:22" x14ac:dyDescent="0.25">
      <c r="O403" s="22"/>
      <c r="P403" s="22"/>
      <c r="Q403" s="22"/>
      <c r="R403" s="22"/>
      <c r="S403" s="22"/>
      <c r="T403" s="22"/>
      <c r="U403" s="22"/>
      <c r="V403" s="22"/>
    </row>
    <row r="404" spans="15:22" x14ac:dyDescent="0.25">
      <c r="O404" s="22"/>
      <c r="P404" s="22"/>
      <c r="Q404" s="22"/>
      <c r="R404" s="22"/>
      <c r="S404" s="22"/>
      <c r="T404" s="22"/>
      <c r="U404" s="22"/>
      <c r="V404" s="22"/>
    </row>
    <row r="405" spans="15:22" x14ac:dyDescent="0.25">
      <c r="O405" s="22"/>
      <c r="P405" s="22"/>
      <c r="Q405" s="22"/>
      <c r="R405" s="22"/>
      <c r="S405" s="22"/>
      <c r="T405" s="22"/>
      <c r="U405" s="22"/>
      <c r="V405" s="22"/>
    </row>
    <row r="406" spans="15:22" x14ac:dyDescent="0.25">
      <c r="O406" s="22"/>
      <c r="P406" s="22"/>
      <c r="Q406" s="22"/>
      <c r="R406" s="22"/>
      <c r="S406" s="22"/>
      <c r="T406" s="22"/>
      <c r="U406" s="22"/>
      <c r="V406" s="22"/>
    </row>
    <row r="407" spans="15:22" x14ac:dyDescent="0.25">
      <c r="O407" s="22"/>
      <c r="P407" s="22"/>
      <c r="Q407" s="22"/>
      <c r="R407" s="22"/>
      <c r="S407" s="22"/>
      <c r="T407" s="22"/>
      <c r="U407" s="22"/>
      <c r="V407" s="22"/>
    </row>
    <row r="408" spans="15:22" x14ac:dyDescent="0.25">
      <c r="O408" s="22"/>
      <c r="P408" s="22"/>
      <c r="Q408" s="22"/>
      <c r="R408" s="22"/>
      <c r="S408" s="22"/>
      <c r="T408" s="22"/>
      <c r="U408" s="22"/>
      <c r="V408" s="22"/>
    </row>
    <row r="409" spans="15:22" x14ac:dyDescent="0.25">
      <c r="O409" s="22"/>
      <c r="P409" s="22"/>
      <c r="Q409" s="22"/>
      <c r="R409" s="22"/>
      <c r="S409" s="22"/>
      <c r="T409" s="22"/>
      <c r="U409" s="22"/>
      <c r="V409" s="22"/>
    </row>
    <row r="410" spans="15:22" x14ac:dyDescent="0.25">
      <c r="O410" s="22"/>
      <c r="P410" s="22"/>
      <c r="Q410" s="22"/>
      <c r="R410" s="22"/>
      <c r="S410" s="22"/>
      <c r="T410" s="22"/>
      <c r="U410" s="22"/>
      <c r="V410" s="22"/>
    </row>
    <row r="411" spans="15:22" x14ac:dyDescent="0.25">
      <c r="O411" s="22"/>
      <c r="P411" s="22"/>
      <c r="Q411" s="22"/>
      <c r="R411" s="22"/>
      <c r="S411" s="22"/>
      <c r="T411" s="22"/>
      <c r="U411" s="22"/>
      <c r="V411" s="22"/>
    </row>
    <row r="412" spans="15:22" x14ac:dyDescent="0.25">
      <c r="O412" s="22"/>
      <c r="P412" s="22"/>
      <c r="Q412" s="22"/>
      <c r="R412" s="22"/>
      <c r="S412" s="22"/>
      <c r="T412" s="22"/>
      <c r="U412" s="22"/>
      <c r="V412" s="22"/>
    </row>
    <row r="413" spans="15:22" x14ac:dyDescent="0.25">
      <c r="O413" s="22"/>
      <c r="P413" s="22"/>
      <c r="Q413" s="22"/>
      <c r="R413" s="22"/>
      <c r="S413" s="22"/>
      <c r="T413" s="22"/>
      <c r="U413" s="22"/>
      <c r="V413" s="22"/>
    </row>
    <row r="414" spans="15:22" x14ac:dyDescent="0.25">
      <c r="O414" s="22"/>
      <c r="P414" s="22"/>
      <c r="Q414" s="22"/>
      <c r="R414" s="22"/>
      <c r="S414" s="22"/>
      <c r="T414" s="22"/>
      <c r="U414" s="22"/>
      <c r="V414" s="22"/>
    </row>
    <row r="415" spans="15:22" x14ac:dyDescent="0.25">
      <c r="O415" s="22"/>
      <c r="P415" s="22"/>
      <c r="Q415" s="22"/>
      <c r="R415" s="22"/>
      <c r="S415" s="22"/>
      <c r="T415" s="22"/>
      <c r="U415" s="22"/>
      <c r="V415" s="22"/>
    </row>
    <row r="416" spans="15:22" x14ac:dyDescent="0.25">
      <c r="O416" s="22"/>
      <c r="P416" s="22"/>
      <c r="Q416" s="22"/>
      <c r="R416" s="22"/>
      <c r="S416" s="22"/>
      <c r="T416" s="22"/>
      <c r="U416" s="22"/>
      <c r="V416" s="22"/>
    </row>
    <row r="417" spans="15:22" x14ac:dyDescent="0.25">
      <c r="O417" s="22"/>
      <c r="P417" s="22"/>
      <c r="Q417" s="22"/>
      <c r="R417" s="22"/>
      <c r="S417" s="22"/>
      <c r="T417" s="22"/>
      <c r="U417" s="22"/>
      <c r="V417" s="22"/>
    </row>
    <row r="418" spans="15:22" x14ac:dyDescent="0.25">
      <c r="O418" s="22"/>
      <c r="P418" s="22"/>
      <c r="Q418" s="22"/>
      <c r="R418" s="22"/>
      <c r="S418" s="22"/>
      <c r="T418" s="22"/>
      <c r="U418" s="22"/>
      <c r="V418" s="22"/>
    </row>
    <row r="419" spans="15:22" x14ac:dyDescent="0.25">
      <c r="O419" s="22"/>
      <c r="P419" s="22"/>
      <c r="Q419" s="22"/>
      <c r="R419" s="22"/>
      <c r="S419" s="22"/>
      <c r="T419" s="22"/>
      <c r="U419" s="22"/>
      <c r="V419" s="22"/>
    </row>
    <row r="420" spans="15:22" x14ac:dyDescent="0.25">
      <c r="O420" s="22"/>
      <c r="P420" s="22"/>
      <c r="Q420" s="22"/>
      <c r="R420" s="22"/>
      <c r="S420" s="22"/>
      <c r="T420" s="22"/>
      <c r="U420" s="22"/>
      <c r="V420" s="22"/>
    </row>
    <row r="421" spans="15:22" x14ac:dyDescent="0.25">
      <c r="O421" s="22"/>
      <c r="P421" s="22"/>
      <c r="Q421" s="22"/>
      <c r="R421" s="22"/>
      <c r="S421" s="22"/>
      <c r="T421" s="22"/>
      <c r="U421" s="22"/>
      <c r="V421" s="22"/>
    </row>
    <row r="422" spans="15:22" x14ac:dyDescent="0.25">
      <c r="O422" s="22"/>
      <c r="P422" s="22"/>
      <c r="Q422" s="22"/>
      <c r="R422" s="22"/>
      <c r="S422" s="22"/>
      <c r="T422" s="22"/>
      <c r="U422" s="22"/>
      <c r="V422" s="22"/>
    </row>
    <row r="423" spans="15:22" x14ac:dyDescent="0.25">
      <c r="O423" s="22"/>
      <c r="P423" s="22"/>
      <c r="Q423" s="22"/>
      <c r="R423" s="22"/>
      <c r="S423" s="22"/>
      <c r="T423" s="22"/>
      <c r="U423" s="22"/>
      <c r="V423" s="22"/>
    </row>
    <row r="424" spans="15:22" x14ac:dyDescent="0.25">
      <c r="O424" s="22"/>
      <c r="P424" s="22"/>
      <c r="Q424" s="22"/>
      <c r="R424" s="22"/>
      <c r="S424" s="22"/>
      <c r="T424" s="22"/>
      <c r="U424" s="22"/>
      <c r="V424" s="22"/>
    </row>
    <row r="425" spans="15:22" x14ac:dyDescent="0.25">
      <c r="O425" s="22"/>
      <c r="P425" s="22"/>
      <c r="Q425" s="22"/>
      <c r="R425" s="22"/>
      <c r="S425" s="22"/>
      <c r="T425" s="22"/>
      <c r="U425" s="22"/>
      <c r="V425" s="22"/>
    </row>
    <row r="426" spans="15:22" x14ac:dyDescent="0.25">
      <c r="O426" s="22"/>
      <c r="P426" s="22"/>
      <c r="Q426" s="22"/>
      <c r="R426" s="22"/>
      <c r="S426" s="22"/>
      <c r="T426" s="22"/>
      <c r="U426" s="22"/>
      <c r="V426" s="22"/>
    </row>
    <row r="427" spans="15:22" x14ac:dyDescent="0.25">
      <c r="O427" s="22"/>
      <c r="P427" s="22"/>
      <c r="Q427" s="22"/>
      <c r="R427" s="22"/>
      <c r="S427" s="22"/>
      <c r="T427" s="22"/>
      <c r="U427" s="22"/>
      <c r="V427" s="22"/>
    </row>
    <row r="428" spans="15:22" x14ac:dyDescent="0.25">
      <c r="O428" s="22"/>
      <c r="P428" s="22"/>
      <c r="Q428" s="22"/>
      <c r="R428" s="22"/>
      <c r="S428" s="22"/>
      <c r="T428" s="22"/>
      <c r="U428" s="22"/>
      <c r="V428" s="22"/>
    </row>
    <row r="429" spans="15:22" x14ac:dyDescent="0.25">
      <c r="O429" s="22"/>
      <c r="P429" s="22"/>
      <c r="Q429" s="22"/>
      <c r="R429" s="22"/>
      <c r="S429" s="22"/>
      <c r="T429" s="22"/>
      <c r="U429" s="22"/>
      <c r="V429" s="22"/>
    </row>
    <row r="430" spans="15:22" x14ac:dyDescent="0.25">
      <c r="O430" s="22"/>
      <c r="P430" s="22"/>
      <c r="Q430" s="22"/>
      <c r="R430" s="22"/>
      <c r="S430" s="22"/>
      <c r="T430" s="22"/>
      <c r="U430" s="22"/>
      <c r="V430" s="22"/>
    </row>
    <row r="431" spans="15:22" x14ac:dyDescent="0.25">
      <c r="O431" s="22"/>
      <c r="P431" s="22"/>
      <c r="Q431" s="22"/>
      <c r="R431" s="22"/>
      <c r="S431" s="22"/>
      <c r="T431" s="22"/>
      <c r="U431" s="22"/>
      <c r="V431" s="22"/>
    </row>
    <row r="432" spans="15:22" x14ac:dyDescent="0.25">
      <c r="O432" s="22"/>
      <c r="P432" s="22"/>
      <c r="Q432" s="22"/>
      <c r="R432" s="22"/>
      <c r="S432" s="22"/>
      <c r="T432" s="22"/>
      <c r="U432" s="22"/>
      <c r="V432" s="22"/>
    </row>
    <row r="433" spans="15:22" x14ac:dyDescent="0.25">
      <c r="O433" s="22"/>
      <c r="P433" s="22"/>
      <c r="Q433" s="22"/>
      <c r="R433" s="22"/>
      <c r="S433" s="22"/>
      <c r="T433" s="22"/>
      <c r="U433" s="22"/>
      <c r="V433" s="22"/>
    </row>
    <row r="434" spans="15:22" x14ac:dyDescent="0.25">
      <c r="O434" s="22"/>
      <c r="P434" s="22"/>
      <c r="Q434" s="22"/>
      <c r="R434" s="22"/>
      <c r="S434" s="22"/>
      <c r="T434" s="22"/>
      <c r="U434" s="22"/>
      <c r="V434" s="22"/>
    </row>
    <row r="435" spans="15:22" x14ac:dyDescent="0.25">
      <c r="O435" s="22"/>
      <c r="P435" s="22"/>
      <c r="Q435" s="22"/>
      <c r="R435" s="22"/>
      <c r="S435" s="22"/>
      <c r="T435" s="22"/>
      <c r="U435" s="22"/>
      <c r="V435" s="22"/>
    </row>
    <row r="436" spans="15:22" x14ac:dyDescent="0.25">
      <c r="O436" s="22"/>
      <c r="P436" s="22"/>
      <c r="Q436" s="22"/>
      <c r="R436" s="22"/>
      <c r="S436" s="22"/>
      <c r="T436" s="22"/>
      <c r="U436" s="22"/>
      <c r="V436" s="22"/>
    </row>
    <row r="437" spans="15:22" x14ac:dyDescent="0.25">
      <c r="O437" s="22"/>
      <c r="P437" s="22"/>
      <c r="Q437" s="22"/>
      <c r="R437" s="22"/>
      <c r="S437" s="22"/>
      <c r="T437" s="22"/>
      <c r="U437" s="22"/>
      <c r="V437" s="22"/>
    </row>
    <row r="438" spans="15:22" x14ac:dyDescent="0.25">
      <c r="O438" s="22"/>
      <c r="P438" s="22"/>
      <c r="Q438" s="22"/>
      <c r="R438" s="22"/>
      <c r="S438" s="22"/>
      <c r="T438" s="22"/>
      <c r="U438" s="22"/>
      <c r="V438" s="22"/>
    </row>
    <row r="439" spans="15:22" x14ac:dyDescent="0.25">
      <c r="O439" s="22"/>
      <c r="P439" s="22"/>
      <c r="Q439" s="22"/>
      <c r="R439" s="22"/>
      <c r="S439" s="22"/>
      <c r="T439" s="22"/>
      <c r="U439" s="22"/>
      <c r="V439" s="22"/>
    </row>
    <row r="440" spans="15:22" x14ac:dyDescent="0.25">
      <c r="O440" s="22"/>
      <c r="P440" s="22"/>
      <c r="Q440" s="22"/>
      <c r="R440" s="22"/>
      <c r="S440" s="22"/>
      <c r="T440" s="22"/>
      <c r="U440" s="22"/>
      <c r="V440" s="22"/>
    </row>
    <row r="441" spans="15:22" x14ac:dyDescent="0.25">
      <c r="O441" s="22"/>
      <c r="P441" s="22"/>
      <c r="Q441" s="22"/>
      <c r="R441" s="22"/>
      <c r="S441" s="22"/>
      <c r="T441" s="22"/>
      <c r="U441" s="22"/>
      <c r="V441" s="22"/>
    </row>
    <row r="442" spans="15:22" x14ac:dyDescent="0.25">
      <c r="O442" s="22"/>
      <c r="P442" s="22"/>
      <c r="Q442" s="22"/>
      <c r="R442" s="22"/>
      <c r="S442" s="22"/>
      <c r="T442" s="22"/>
      <c r="U442" s="22"/>
      <c r="V442" s="22"/>
    </row>
    <row r="443" spans="15:22" x14ac:dyDescent="0.25">
      <c r="O443" s="22"/>
      <c r="P443" s="22"/>
      <c r="Q443" s="22"/>
      <c r="R443" s="22"/>
      <c r="S443" s="22"/>
      <c r="T443" s="22"/>
      <c r="U443" s="22"/>
      <c r="V443" s="22"/>
    </row>
    <row r="444" spans="15:22" x14ac:dyDescent="0.25">
      <c r="O444" s="22"/>
      <c r="P444" s="22"/>
      <c r="Q444" s="22"/>
      <c r="R444" s="22"/>
      <c r="S444" s="22"/>
      <c r="T444" s="22"/>
      <c r="U444" s="22"/>
      <c r="V444" s="22"/>
    </row>
    <row r="445" spans="15:22" x14ac:dyDescent="0.25">
      <c r="O445" s="22"/>
      <c r="P445" s="22"/>
      <c r="Q445" s="22"/>
      <c r="R445" s="22"/>
      <c r="S445" s="22"/>
      <c r="T445" s="22"/>
      <c r="U445" s="22"/>
      <c r="V445" s="22"/>
    </row>
    <row r="446" spans="15:22" x14ac:dyDescent="0.25">
      <c r="O446" s="22"/>
      <c r="P446" s="22"/>
      <c r="Q446" s="22"/>
      <c r="R446" s="22"/>
      <c r="S446" s="22"/>
      <c r="T446" s="22"/>
      <c r="U446" s="22"/>
      <c r="V446" s="22"/>
    </row>
    <row r="447" spans="15:22" x14ac:dyDescent="0.25">
      <c r="O447" s="22"/>
      <c r="P447" s="22"/>
      <c r="Q447" s="22"/>
      <c r="R447" s="22"/>
      <c r="S447" s="22"/>
      <c r="T447" s="22"/>
      <c r="U447" s="22"/>
      <c r="V447" s="22"/>
    </row>
    <row r="448" spans="15:22" x14ac:dyDescent="0.25">
      <c r="O448" s="22"/>
      <c r="P448" s="22"/>
      <c r="Q448" s="22"/>
      <c r="R448" s="22"/>
      <c r="S448" s="22"/>
      <c r="T448" s="22"/>
      <c r="U448" s="22"/>
      <c r="V448" s="22"/>
    </row>
  </sheetData>
  <mergeCells count="364">
    <mergeCell ref="M2:N2"/>
    <mergeCell ref="A4:N4"/>
    <mergeCell ref="D6:G6"/>
    <mergeCell ref="D7:G7"/>
    <mergeCell ref="E9:H9"/>
    <mergeCell ref="A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</mergeCells>
  <pageMargins left="0.59055118110236227" right="0.39370078740157483" top="0.59055118110236227" bottom="0.39370078740157483" header="0.19685039370078741" footer="0.19685039370078741"/>
  <pageSetup paperSize="8" scale="97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стр.1_5</vt:lpstr>
      <vt:lpstr>стр.1_5!Область_печати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SkuratovAA</dc:creator>
  <cp:lastModifiedBy>Артеменко Е.С. - Начальник отдела сводной отчетности</cp:lastModifiedBy>
  <dcterms:created xsi:type="dcterms:W3CDTF">2022-03-28T09:45:51Z</dcterms:created>
  <dcterms:modified xsi:type="dcterms:W3CDTF">2022-03-30T07:47:11Z</dcterms:modified>
</cp:coreProperties>
</file>