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2квОсв" sheetId="1" r:id="rId1"/>
  </sheets>
  <definedNames>
    <definedName name="_xlnm._FilterDatabase" localSheetId="0" hidden="1">'12квОсв'!$A$19:$BM$132</definedName>
    <definedName name="Z_500C2F4F_1743_499A_A051_20565DBF52B2_.wvu.PrintArea" localSheetId="0" hidden="1">'12квОсв'!$A$1:$V$131</definedName>
    <definedName name="_xlnm.Print_Area" localSheetId="0">'12квОсв'!$A$1:$V$132</definedName>
  </definedNames>
  <calcPr calcId="162913"/>
</workbook>
</file>

<file path=xl/calcChain.xml><?xml version="1.0" encoding="utf-8"?>
<calcChain xmlns="http://schemas.openxmlformats.org/spreadsheetml/2006/main">
  <c r="K81" i="1" l="1"/>
  <c r="K79" i="1"/>
  <c r="K78" i="1"/>
  <c r="K67" i="1"/>
  <c r="I88" i="1" l="1"/>
  <c r="H88" i="1"/>
  <c r="T88" i="1" s="1"/>
  <c r="I87" i="1"/>
  <c r="H87" i="1"/>
  <c r="T87" i="1" s="1"/>
  <c r="I86" i="1"/>
  <c r="H86" i="1"/>
  <c r="T86" i="1" s="1"/>
  <c r="I85" i="1"/>
  <c r="H85" i="1"/>
  <c r="T85" i="1" s="1"/>
  <c r="Q58" i="1"/>
  <c r="P58" i="1"/>
  <c r="O58" i="1"/>
  <c r="N58" i="1"/>
  <c r="M58" i="1"/>
  <c r="L58" i="1"/>
  <c r="K58" i="1"/>
  <c r="J58" i="1"/>
  <c r="G58" i="1"/>
  <c r="F58" i="1"/>
  <c r="E58" i="1"/>
  <c r="D58" i="1"/>
  <c r="I132" i="1" l="1"/>
  <c r="S132" i="1" s="1"/>
  <c r="H132" i="1"/>
  <c r="I131" i="1"/>
  <c r="S131" i="1" s="1"/>
  <c r="H131" i="1"/>
  <c r="I130" i="1"/>
  <c r="S130" i="1" s="1"/>
  <c r="H130" i="1"/>
  <c r="I129" i="1"/>
  <c r="S129" i="1" s="1"/>
  <c r="H129" i="1"/>
  <c r="I128" i="1"/>
  <c r="S128" i="1" s="1"/>
  <c r="H128" i="1"/>
  <c r="I127" i="1"/>
  <c r="S127" i="1" s="1"/>
  <c r="H127" i="1"/>
  <c r="I126" i="1"/>
  <c r="S126" i="1" s="1"/>
  <c r="H126" i="1"/>
  <c r="I125" i="1"/>
  <c r="S125" i="1" s="1"/>
  <c r="H125" i="1"/>
  <c r="I124" i="1"/>
  <c r="S124" i="1" s="1"/>
  <c r="H124" i="1"/>
  <c r="I123" i="1"/>
  <c r="S123" i="1" s="1"/>
  <c r="H123" i="1"/>
  <c r="I122" i="1"/>
  <c r="S122" i="1" s="1"/>
  <c r="H122" i="1"/>
  <c r="I121" i="1"/>
  <c r="S121" i="1" s="1"/>
  <c r="H121" i="1"/>
  <c r="I120" i="1"/>
  <c r="S120" i="1" s="1"/>
  <c r="H120" i="1"/>
  <c r="I119" i="1"/>
  <c r="S119" i="1" s="1"/>
  <c r="H119" i="1"/>
  <c r="I118" i="1"/>
  <c r="S118" i="1" s="1"/>
  <c r="H118" i="1"/>
  <c r="I117" i="1"/>
  <c r="S117" i="1" s="1"/>
  <c r="H117" i="1"/>
  <c r="I116" i="1"/>
  <c r="S116" i="1" s="1"/>
  <c r="H116" i="1"/>
  <c r="I115" i="1"/>
  <c r="S115" i="1" s="1"/>
  <c r="H115" i="1"/>
  <c r="I114" i="1"/>
  <c r="S114" i="1" s="1"/>
  <c r="H114" i="1"/>
  <c r="I113" i="1"/>
  <c r="S113" i="1" s="1"/>
  <c r="H113" i="1"/>
  <c r="I112" i="1"/>
  <c r="H112" i="1"/>
  <c r="I109" i="1"/>
  <c r="S109" i="1" s="1"/>
  <c r="H109" i="1"/>
  <c r="I108" i="1"/>
  <c r="S108" i="1" s="1"/>
  <c r="H108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I58" i="1" s="1"/>
  <c r="H59" i="1"/>
  <c r="H58" i="1" s="1"/>
  <c r="I57" i="1"/>
  <c r="H57" i="1"/>
  <c r="I56" i="1"/>
  <c r="S56" i="1" s="1"/>
  <c r="H56" i="1"/>
  <c r="W48" i="1"/>
  <c r="I52" i="1"/>
  <c r="S52" i="1" s="1"/>
  <c r="H52" i="1"/>
  <c r="I51" i="1"/>
  <c r="S51" i="1" s="1"/>
  <c r="H51" i="1"/>
  <c r="I50" i="1"/>
  <c r="S50" i="1" s="1"/>
  <c r="H50" i="1"/>
  <c r="I49" i="1"/>
  <c r="S49" i="1" s="1"/>
  <c r="H49" i="1"/>
  <c r="I48" i="1"/>
  <c r="S48" i="1" s="1"/>
  <c r="H48" i="1"/>
  <c r="Q55" i="1"/>
  <c r="P55" i="1"/>
  <c r="O55" i="1"/>
  <c r="N55" i="1"/>
  <c r="M55" i="1"/>
  <c r="L55" i="1"/>
  <c r="K55" i="1"/>
  <c r="J55" i="1"/>
  <c r="I55" i="1"/>
  <c r="F55" i="1"/>
  <c r="E55" i="1"/>
  <c r="D55" i="1"/>
  <c r="T113" i="1" l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48" i="1"/>
  <c r="T56" i="1"/>
  <c r="T108" i="1"/>
  <c r="T109" i="1"/>
  <c r="H55" i="1"/>
  <c r="T49" i="1"/>
  <c r="T50" i="1"/>
  <c r="T51" i="1"/>
  <c r="T52" i="1"/>
  <c r="T110" i="1" l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46" i="1"/>
  <c r="T44" i="1"/>
  <c r="T43" i="1"/>
  <c r="T42" i="1"/>
  <c r="T41" i="1"/>
  <c r="T40" i="1"/>
  <c r="T39" i="1"/>
  <c r="T38" i="1"/>
  <c r="T37" i="1"/>
  <c r="T35" i="1"/>
  <c r="T34" i="1"/>
  <c r="T32" i="1"/>
  <c r="T31" i="1"/>
  <c r="T30" i="1"/>
  <c r="T27" i="1"/>
  <c r="S110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46" i="1"/>
  <c r="S44" i="1"/>
  <c r="S43" i="1"/>
  <c r="S42" i="1"/>
  <c r="S41" i="1"/>
  <c r="S40" i="1"/>
  <c r="S39" i="1"/>
  <c r="S38" i="1"/>
  <c r="S37" i="1"/>
  <c r="S35" i="1"/>
  <c r="S34" i="1"/>
  <c r="S32" i="1"/>
  <c r="S31" i="1"/>
  <c r="S30" i="1"/>
  <c r="S27" i="1"/>
  <c r="T59" i="1" l="1"/>
  <c r="T61" i="1"/>
  <c r="T63" i="1"/>
  <c r="T65" i="1"/>
  <c r="T69" i="1"/>
  <c r="T71" i="1"/>
  <c r="T73" i="1"/>
  <c r="T76" i="1"/>
  <c r="T78" i="1"/>
  <c r="T80" i="1"/>
  <c r="T84" i="1"/>
  <c r="T67" i="1"/>
  <c r="T75" i="1"/>
  <c r="T60" i="1"/>
  <c r="T62" i="1"/>
  <c r="T64" i="1"/>
  <c r="T66" i="1"/>
  <c r="T70" i="1"/>
  <c r="T72" i="1"/>
  <c r="T74" i="1"/>
  <c r="T77" i="1"/>
  <c r="T79" i="1"/>
  <c r="T83" i="1"/>
  <c r="T112" i="1"/>
  <c r="T57" i="1"/>
  <c r="T68" i="1"/>
  <c r="S112" i="1"/>
  <c r="S84" i="1"/>
  <c r="S83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7" i="1" l="1"/>
  <c r="G55" i="1"/>
  <c r="U53" i="1"/>
  <c r="D47" i="1" l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U36" i="1"/>
  <c r="D36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U33" i="1"/>
  <c r="D33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U29" i="1"/>
  <c r="D29" i="1"/>
  <c r="S29" i="1" l="1"/>
  <c r="S33" i="1"/>
  <c r="S36" i="1"/>
  <c r="T29" i="1"/>
  <c r="T33" i="1"/>
  <c r="T36" i="1"/>
  <c r="F111" i="1"/>
  <c r="F26" i="1" s="1"/>
  <c r="H111" i="1"/>
  <c r="H26" i="1" s="1"/>
  <c r="J111" i="1"/>
  <c r="J26" i="1" s="1"/>
  <c r="K111" i="1"/>
  <c r="L111" i="1"/>
  <c r="L26" i="1" s="1"/>
  <c r="M111" i="1"/>
  <c r="N111" i="1"/>
  <c r="N26" i="1" s="1"/>
  <c r="P111" i="1"/>
  <c r="P26" i="1" s="1"/>
  <c r="Q111" i="1"/>
  <c r="Q26" i="1" s="1"/>
  <c r="R111" i="1"/>
  <c r="R26" i="1" s="1"/>
  <c r="D111" i="1"/>
  <c r="D26" i="1" s="1"/>
  <c r="F24" i="1"/>
  <c r="H24" i="1"/>
  <c r="J24" i="1"/>
  <c r="K24" i="1"/>
  <c r="L24" i="1"/>
  <c r="M24" i="1"/>
  <c r="N24" i="1"/>
  <c r="P24" i="1"/>
  <c r="Q24" i="1"/>
  <c r="R24" i="1"/>
  <c r="D24" i="1"/>
  <c r="R58" i="1"/>
  <c r="R56" i="1" s="1"/>
  <c r="R55" i="1"/>
  <c r="F47" i="1"/>
  <c r="F45" i="1" s="1"/>
  <c r="F28" i="1" s="1"/>
  <c r="F21" i="1" s="1"/>
  <c r="H47" i="1"/>
  <c r="J47" i="1"/>
  <c r="J45" i="1" s="1"/>
  <c r="J28" i="1" s="1"/>
  <c r="J21" i="1" s="1"/>
  <c r="K47" i="1"/>
  <c r="L47" i="1"/>
  <c r="L45" i="1" s="1"/>
  <c r="L28" i="1" s="1"/>
  <c r="L21" i="1" s="1"/>
  <c r="M47" i="1"/>
  <c r="N47" i="1"/>
  <c r="N45" i="1" s="1"/>
  <c r="N28" i="1" s="1"/>
  <c r="N21" i="1" s="1"/>
  <c r="P47" i="1"/>
  <c r="P45" i="1" s="1"/>
  <c r="P28" i="1" s="1"/>
  <c r="P21" i="1" s="1"/>
  <c r="Q47" i="1"/>
  <c r="Q45" i="1" s="1"/>
  <c r="Q28" i="1" s="1"/>
  <c r="Q21" i="1" s="1"/>
  <c r="R45" i="1"/>
  <c r="R28" i="1" s="1"/>
  <c r="R21" i="1" s="1"/>
  <c r="D45" i="1"/>
  <c r="F25" i="1"/>
  <c r="E25" i="1"/>
  <c r="G25" i="1"/>
  <c r="H25" i="1"/>
  <c r="I25" i="1"/>
  <c r="J25" i="1"/>
  <c r="K25" i="1"/>
  <c r="L25" i="1"/>
  <c r="M25" i="1"/>
  <c r="N25" i="1"/>
  <c r="O25" i="1"/>
  <c r="P25" i="1"/>
  <c r="Q25" i="1"/>
  <c r="R25" i="1"/>
  <c r="D2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D23" i="1"/>
  <c r="T25" i="1" l="1"/>
  <c r="H45" i="1"/>
  <c r="H28" i="1" s="1"/>
  <c r="H21" i="1" s="1"/>
  <c r="M45" i="1"/>
  <c r="K45" i="1"/>
  <c r="M26" i="1"/>
  <c r="K26" i="1"/>
  <c r="S23" i="1"/>
  <c r="T23" i="1"/>
  <c r="S25" i="1"/>
  <c r="K54" i="1"/>
  <c r="K53" i="1" s="1"/>
  <c r="D28" i="1"/>
  <c r="D21" i="1" s="1"/>
  <c r="R54" i="1"/>
  <c r="R53" i="1" s="1"/>
  <c r="R22" i="1" s="1"/>
  <c r="R20" i="1" s="1"/>
  <c r="N54" i="1"/>
  <c r="N53" i="1" s="1"/>
  <c r="N22" i="1" s="1"/>
  <c r="N20" i="1" s="1"/>
  <c r="J54" i="1"/>
  <c r="J53" i="1" s="1"/>
  <c r="J22" i="1" s="1"/>
  <c r="J20" i="1" s="1"/>
  <c r="F54" i="1"/>
  <c r="F53" i="1" s="1"/>
  <c r="F22" i="1" s="1"/>
  <c r="F20" i="1" s="1"/>
  <c r="D54" i="1"/>
  <c r="Q54" i="1"/>
  <c r="M54" i="1"/>
  <c r="P54" i="1"/>
  <c r="P53" i="1" s="1"/>
  <c r="P22" i="1" s="1"/>
  <c r="P20" i="1" s="1"/>
  <c r="L54" i="1"/>
  <c r="L53" i="1" s="1"/>
  <c r="L22" i="1" s="1"/>
  <c r="L20" i="1" s="1"/>
  <c r="H54" i="1"/>
  <c r="K22" i="1" l="1"/>
  <c r="K28" i="1"/>
  <c r="M28" i="1"/>
  <c r="M53" i="1"/>
  <c r="Q53" i="1"/>
  <c r="Q22" i="1" s="1"/>
  <c r="Q20" i="1" s="1"/>
  <c r="H53" i="1"/>
  <c r="H22" i="1" s="1"/>
  <c r="H20" i="1" s="1"/>
  <c r="D53" i="1"/>
  <c r="D22" i="1" s="1"/>
  <c r="D20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M22" i="1" l="1"/>
  <c r="M21" i="1"/>
  <c r="K21" i="1"/>
  <c r="K20" i="1" s="1"/>
  <c r="K2" i="1" s="1"/>
  <c r="M20" i="1" l="1"/>
  <c r="E47" i="1"/>
  <c r="E45" i="1" s="1"/>
  <c r="E28" i="1" s="1"/>
  <c r="E21" i="1" s="1"/>
  <c r="E24" i="1"/>
  <c r="E111" i="1" l="1"/>
  <c r="E26" i="1" s="1"/>
  <c r="E54" i="1"/>
  <c r="E53" i="1" s="1"/>
  <c r="E22" i="1" s="1"/>
  <c r="G24" i="1"/>
  <c r="G47" i="1"/>
  <c r="G111" i="1"/>
  <c r="G26" i="1" s="1"/>
  <c r="G45" i="1" l="1"/>
  <c r="G28" i="1" s="1"/>
  <c r="G21" i="1" s="1"/>
  <c r="E20" i="1"/>
  <c r="G54" i="1"/>
  <c r="G53" i="1" s="1"/>
  <c r="G22" i="1" s="1"/>
  <c r="G20" i="1" l="1"/>
  <c r="T55" i="1"/>
  <c r="S55" i="1"/>
  <c r="O47" i="1" l="1"/>
  <c r="O45" i="1" s="1"/>
  <c r="O28" i="1" s="1"/>
  <c r="O21" i="1" l="1"/>
  <c r="I47" i="1"/>
  <c r="T47" i="1" l="1"/>
  <c r="S47" i="1"/>
  <c r="I45" i="1"/>
  <c r="O54" i="1"/>
  <c r="O53" i="1" s="1"/>
  <c r="I28" i="1" l="1"/>
  <c r="T45" i="1"/>
  <c r="S45" i="1"/>
  <c r="O22" i="1"/>
  <c r="I54" i="1" l="1"/>
  <c r="T58" i="1"/>
  <c r="S58" i="1"/>
  <c r="I21" i="1"/>
  <c r="S28" i="1"/>
  <c r="T28" i="1"/>
  <c r="T21" i="1" l="1"/>
  <c r="S21" i="1"/>
  <c r="I53" i="1"/>
  <c r="S54" i="1"/>
  <c r="T54" i="1"/>
  <c r="O24" i="1"/>
  <c r="I24" i="1"/>
  <c r="T24" i="1" l="1"/>
  <c r="S24" i="1"/>
  <c r="I22" i="1"/>
  <c r="T53" i="1"/>
  <c r="S53" i="1"/>
  <c r="O111" i="1"/>
  <c r="S22" i="1" l="1"/>
  <c r="T22" i="1"/>
  <c r="O26" i="1"/>
  <c r="O20" i="1" s="1"/>
  <c r="I111" i="1"/>
  <c r="I26" i="1" l="1"/>
  <c r="S111" i="1"/>
  <c r="T111" i="1"/>
  <c r="I20" i="1" l="1"/>
  <c r="S26" i="1"/>
  <c r="T26" i="1"/>
  <c r="S20" i="1" l="1"/>
  <c r="T20" i="1"/>
</calcChain>
</file>

<file path=xl/sharedStrings.xml><?xml version="1.0" encoding="utf-8"?>
<sst xmlns="http://schemas.openxmlformats.org/spreadsheetml/2006/main" count="399" uniqueCount="252">
  <si>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</si>
  <si>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</si>
  <si>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</si>
  <si>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</si>
  <si>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</si>
  <si>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</si>
  <si>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</si>
  <si>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</si>
  <si>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</si>
  <si>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</si>
  <si>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</si>
  <si>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</si>
  <si>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</si>
  <si>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</si>
  <si>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</si>
  <si>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</si>
  <si>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</si>
  <si>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</si>
  <si>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</si>
  <si>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</si>
  <si>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</si>
  <si>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</si>
  <si>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</si>
  <si>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</si>
  <si>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</si>
  <si>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</si>
  <si>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</si>
  <si>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</si>
  <si>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</si>
  <si>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</si>
  <si>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</si>
  <si>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</si>
  <si>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</si>
  <si>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</si>
  <si>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</si>
  <si>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</si>
  <si>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</si>
  <si>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</si>
  <si>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</si>
  <si>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</si>
  <si>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</si>
  <si>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</si>
  <si>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</si>
  <si>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</si>
  <si>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</si>
  <si>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</si>
  <si>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</si>
  <si>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</si>
  <si>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</si>
  <si>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</si>
  <si>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</si>
  <si>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</si>
  <si>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</si>
  <si>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</si>
  <si>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</si>
  <si>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</si>
  <si>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</si>
  <si>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</si>
  <si>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</si>
  <si>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</si>
  <si>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</si>
  <si>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</si>
  <si>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</si>
  <si>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</si>
  <si>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</si>
  <si>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</si>
  <si>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</si>
  <si>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</si>
  <si>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</si>
  <si>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</si>
  <si>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</si>
  <si>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</si>
  <si>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</si>
  <si>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</si>
  <si>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</si>
  <si>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</si>
  <si>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</si>
  <si>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</si>
  <si>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</si>
  <si>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</si>
  <si>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</si>
  <si>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</si>
  <si>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</si>
  <si>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</si>
  <si>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</si>
  <si>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</si>
  <si>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</si>
  <si>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</si>
  <si>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</si>
  <si>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</si>
  <si>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</si>
  <si>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</si>
  <si>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</si>
  <si>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</si>
  <si>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</si>
  <si>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</si>
  <si>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 xml:space="preserve">Остаток освоения капитальных вложений 
на  01.01.2019 года,  
млн. рублей 
(без НДС)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</si>
  <si>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</si>
  <si>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</si>
  <si>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</si>
  <si>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</si>
  <si>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</si>
  <si>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</si>
  <si>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</si>
  <si>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</si>
  <si>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</si>
  <si>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</si>
  <si>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</si>
  <si>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</si>
  <si>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</si>
  <si>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</si>
  <si>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</si>
  <si>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</si>
  <si>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</si>
  <si>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</si>
  <si>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</si>
  <si>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</si>
  <si>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</si>
  <si>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</si>
  <si>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</si>
  <si>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</si>
  <si>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</si>
  <si>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</si>
  <si>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</si>
  <si>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</si>
  <si>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</si>
  <si>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</si>
  <si>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</si>
  <si>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</si>
  <si>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</si>
  <si>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</si>
  <si>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</si>
  <si>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</si>
  <si>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</si>
  <si>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</si>
  <si>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</si>
  <si>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</si>
  <si>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</si>
  <si>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</si>
  <si>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</si>
  <si>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</si>
  <si>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</si>
  <si>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</si>
  <si>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</si>
  <si>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</si>
  <si>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</si>
  <si>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</si>
  <si>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</si>
  <si>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</si>
  <si>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Освоение капитальных вложений года 2022, млн. рублей (без НДС) </t>
  </si>
  <si>
    <t>за I квартал  2022  года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</si>
  <si>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</si>
  <si>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</si>
  <si>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</si>
  <si>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</si>
  <si>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</si>
  <si>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</si>
  <si>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</si>
  <si>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</si>
  <si>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</si>
  <si>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</si>
  <si>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</si>
  <si>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</si>
  <si>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</si>
  <si>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</si>
  <si>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</si>
  <si>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</si>
  <si>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</si>
  <si>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</si>
  <si>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</si>
  <si>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</si>
  <si>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</si>
  <si>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</si>
  <si>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</si>
  <si>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</si>
  <si>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</si>
  <si>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</si>
  <si>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</si>
  <si>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</si>
  <si>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</si>
  <si>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</si>
  <si>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</si>
  <si>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</si>
  <si>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</si>
  <si>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</si>
  <si>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</si>
  <si>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</si>
  <si>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</si>
  <si>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</si>
  <si>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</si>
  <si>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</si>
  <si>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</si>
  <si>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</si>
  <si>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</si>
  <si>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</si>
  <si>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</si>
  <si>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</si>
  <si>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</si>
  <si>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</si>
  <si>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</si>
  <si>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</si>
  <si>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</si>
  <si>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</si>
  <si>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</si>
  <si>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</si>
  <si>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</si>
  <si>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</si>
  <si>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</si>
  <si>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</si>
  <si>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</si>
  <si>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</si>
  <si>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</si>
  <si>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</si>
  <si>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</si>
  <si>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</si>
  <si>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</si>
  <si>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</si>
  <si>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</si>
  <si>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</si>
  <si>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</si>
  <si>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</si>
  <si>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</si>
  <si>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</si>
  <si>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</si>
  <si>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</si>
  <si>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</si>
  <si>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</si>
  <si>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</si>
  <si>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</si>
  <si>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</si>
  <si>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</si>
  <si>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</si>
  <si>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</si>
  <si>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</si>
  <si>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</si>
  <si>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</si>
  <si>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</si>
  <si>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</si>
  <si>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</si>
  <si>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</si>
  <si>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</si>
  <si>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</si>
  <si>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</si>
  <si>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</si>
  <si>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</si>
  <si>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</si>
  <si>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</si>
  <si>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</si>
  <si>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</si>
  <si>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</si>
  <si>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Необходимость исполнения Федерального Закона №522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</si>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</sst>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00000000000\ _₽_-;\-* #,##0.00000000000000\ _₽_-;_-* &quot;-&quot;??\ _₽_-;_-@_-"/>
    <numFmt numFmtId="169" formatCode="0.000000000000000000"/>
    <numFmt numFmtId="170" formatCode="_-* #,##0\ _₽_-;\-* #,##0\ _₽_-;_-* &quot;-&quot;\ _₽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15" applyNumberFormat="0" applyAlignment="0" applyProtection="0"/>
    <xf numFmtId="0" fontId="11" fillId="21" borderId="16" applyNumberFormat="0" applyAlignment="0" applyProtection="0"/>
    <xf numFmtId="0" fontId="12" fillId="21" borderId="15" applyNumberFormat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20" applyNumberFormat="0" applyFill="0" applyAlignment="0" applyProtection="0"/>
    <xf numFmtId="0" fontId="17" fillId="22" borderId="21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22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5" borderId="0" applyNumberFormat="0" applyBorder="0" applyAlignment="0" applyProtection="0"/>
  </cellStyleXfs>
  <cellXfs count="88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164" fontId="2" fillId="2" borderId="0" xfId="2" applyNumberFormat="1" applyFont="1" applyFill="1"/>
    <xf numFmtId="168" fontId="2" fillId="2" borderId="0" xfId="2" applyNumberFormat="1" applyFont="1" applyFill="1"/>
    <xf numFmtId="169" fontId="2" fillId="2" borderId="0" xfId="2" applyNumberFormat="1" applyFont="1" applyFill="1"/>
    <xf numFmtId="0" fontId="2" fillId="2" borderId="0" xfId="2" applyFont="1" applyFill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164" fontId="2" fillId="2" borderId="0" xfId="2" applyNumberFormat="1" applyFont="1" applyFill="1" applyAlignment="1">
      <alignment horizontal="left" vertical="center" wrapText="1"/>
    </xf>
    <xf numFmtId="49" fontId="30" fillId="25" borderId="3" xfId="3" applyNumberFormat="1" applyFont="1" applyFill="1" applyBorder="1" applyAlignment="1">
      <alignment horizontal="center" vertical="center"/>
    </xf>
    <xf numFmtId="0" fontId="30" fillId="25" borderId="3" xfId="3" applyFont="1" applyFill="1" applyBorder="1" applyAlignment="1">
      <alignment horizontal="left" vertical="center" wrapText="1"/>
    </xf>
    <xf numFmtId="0" fontId="30" fillId="25" borderId="3" xfId="2" applyFont="1" applyFill="1" applyBorder="1" applyAlignment="1">
      <alignment horizontal="center" vertical="center"/>
    </xf>
    <xf numFmtId="49" fontId="30" fillId="26" borderId="3" xfId="3" applyNumberFormat="1" applyFont="1" applyFill="1" applyBorder="1" applyAlignment="1">
      <alignment horizontal="center" vertical="center"/>
    </xf>
    <xf numFmtId="0" fontId="30" fillId="26" borderId="3" xfId="3" applyFont="1" applyFill="1" applyBorder="1" applyAlignment="1">
      <alignment horizontal="left" vertical="center" wrapText="1"/>
    </xf>
    <xf numFmtId="0" fontId="30" fillId="26" borderId="3" xfId="2" applyFont="1" applyFill="1" applyBorder="1" applyAlignment="1">
      <alignment horizontal="center" vertical="center"/>
    </xf>
    <xf numFmtId="49" fontId="30" fillId="27" borderId="3" xfId="3" applyNumberFormat="1" applyFont="1" applyFill="1" applyBorder="1" applyAlignment="1">
      <alignment horizontal="center" vertical="center"/>
    </xf>
    <xf numFmtId="0" fontId="30" fillId="27" borderId="3" xfId="3" applyFont="1" applyFill="1" applyBorder="1" applyAlignment="1">
      <alignment horizontal="left" vertical="center" wrapText="1"/>
    </xf>
    <xf numFmtId="0" fontId="30" fillId="27" borderId="3" xfId="2" applyFont="1" applyFill="1" applyBorder="1" applyAlignment="1">
      <alignment horizontal="center" vertical="center"/>
    </xf>
    <xf numFmtId="49" fontId="30" fillId="28" borderId="3" xfId="3" applyNumberFormat="1" applyFont="1" applyFill="1" applyBorder="1" applyAlignment="1">
      <alignment horizontal="center" vertical="center"/>
    </xf>
    <xf numFmtId="0" fontId="30" fillId="28" borderId="3" xfId="3" applyFont="1" applyFill="1" applyBorder="1" applyAlignment="1">
      <alignment horizontal="left" vertical="center" wrapText="1"/>
    </xf>
    <xf numFmtId="0" fontId="30" fillId="28" borderId="3" xfId="2" applyFont="1" applyFill="1" applyBorder="1" applyAlignment="1">
      <alignment horizontal="center" vertical="center"/>
    </xf>
    <xf numFmtId="49" fontId="30" fillId="29" borderId="3" xfId="3" applyNumberFormat="1" applyFont="1" applyFill="1" applyBorder="1" applyAlignment="1">
      <alignment horizontal="center" vertical="center"/>
    </xf>
    <xf numFmtId="0" fontId="30" fillId="29" borderId="3" xfId="3" applyFont="1" applyFill="1" applyBorder="1" applyAlignment="1">
      <alignment horizontal="left" vertical="center" wrapText="1"/>
    </xf>
    <xf numFmtId="0" fontId="30" fillId="29" borderId="3" xfId="2" applyFont="1" applyFill="1" applyBorder="1" applyAlignment="1">
      <alignment horizontal="center" vertical="center"/>
    </xf>
    <xf numFmtId="49" fontId="30" fillId="0" borderId="3" xfId="3" applyNumberFormat="1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left" vertical="center" wrapText="1"/>
    </xf>
    <xf numFmtId="0" fontId="30" fillId="0" borderId="3" xfId="2" applyFont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 wrapText="1"/>
    </xf>
    <xf numFmtId="164" fontId="30" fillId="28" borderId="3" xfId="2" applyNumberFormat="1" applyFont="1" applyFill="1" applyBorder="1" applyAlignment="1">
      <alignment horizontal="center" vertical="center"/>
    </xf>
    <xf numFmtId="164" fontId="30" fillId="29" borderId="3" xfId="1" applyFont="1" applyFill="1" applyBorder="1" applyAlignment="1">
      <alignment horizontal="center" vertical="center"/>
    </xf>
    <xf numFmtId="164" fontId="30" fillId="28" borderId="3" xfId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164" fontId="30" fillId="25" borderId="3" xfId="1" applyFont="1" applyFill="1" applyBorder="1" applyAlignment="1">
      <alignment horizontal="center" vertical="center"/>
    </xf>
    <xf numFmtId="164" fontId="30" fillId="25" borderId="3" xfId="1" applyFont="1" applyFill="1" applyBorder="1" applyAlignment="1">
      <alignment horizontal="left" vertical="center"/>
    </xf>
    <xf numFmtId="164" fontId="30" fillId="26" borderId="3" xfId="1" applyFont="1" applyFill="1" applyBorder="1" applyAlignment="1">
      <alignment horizontal="center" vertical="center"/>
    </xf>
    <xf numFmtId="164" fontId="30" fillId="26" borderId="3" xfId="1" applyFont="1" applyFill="1" applyBorder="1" applyAlignment="1">
      <alignment horizontal="left" vertical="center"/>
    </xf>
    <xf numFmtId="164" fontId="2" fillId="27" borderId="3" xfId="1" applyFont="1" applyFill="1" applyBorder="1" applyAlignment="1">
      <alignment horizontal="center" vertical="center"/>
    </xf>
    <xf numFmtId="164" fontId="2" fillId="27" borderId="3" xfId="1" applyFont="1" applyFill="1" applyBorder="1" applyAlignment="1">
      <alignment horizontal="left" vertical="center"/>
    </xf>
    <xf numFmtId="164" fontId="30" fillId="28" borderId="3" xfId="463" applyNumberFormat="1" applyFont="1" applyFill="1" applyBorder="1" applyAlignment="1">
      <alignment horizontal="center" vertical="center"/>
    </xf>
    <xf numFmtId="164" fontId="30" fillId="28" borderId="3" xfId="463" applyNumberFormat="1" applyFont="1" applyFill="1" applyBorder="1" applyAlignment="1">
      <alignment horizontal="left" vertical="center"/>
    </xf>
    <xf numFmtId="164" fontId="30" fillId="29" borderId="3" xfId="463" applyNumberFormat="1" applyFont="1" applyFill="1" applyBorder="1" applyAlignment="1">
      <alignment horizontal="center" vertical="center"/>
    </xf>
    <xf numFmtId="164" fontId="30" fillId="29" borderId="3" xfId="463" applyNumberFormat="1" applyFont="1" applyFill="1" applyBorder="1" applyAlignment="1">
      <alignment horizontal="left" vertical="center"/>
    </xf>
    <xf numFmtId="164" fontId="30" fillId="0" borderId="3" xfId="1" applyFont="1" applyFill="1" applyBorder="1" applyAlignment="1">
      <alignment horizontal="center" vertical="center"/>
    </xf>
    <xf numFmtId="164" fontId="30" fillId="0" borderId="3" xfId="1" applyFont="1" applyFill="1" applyBorder="1" applyAlignment="1">
      <alignment horizontal="left" vertical="center" wrapText="1"/>
    </xf>
    <xf numFmtId="164" fontId="30" fillId="0" borderId="3" xfId="1" applyFont="1" applyFill="1" applyBorder="1" applyAlignment="1">
      <alignment horizontal="left" vertical="center"/>
    </xf>
    <xf numFmtId="164" fontId="2" fillId="0" borderId="3" xfId="1" applyFont="1" applyFill="1" applyBorder="1" applyAlignment="1">
      <alignment horizontal="left" vertical="center" wrapText="1"/>
    </xf>
    <xf numFmtId="164" fontId="2" fillId="29" borderId="3" xfId="1" applyFont="1" applyFill="1" applyBorder="1" applyAlignment="1">
      <alignment horizontal="center" vertical="center"/>
    </xf>
    <xf numFmtId="164" fontId="2" fillId="29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left" vertical="center"/>
    </xf>
    <xf numFmtId="164" fontId="2" fillId="29" borderId="3" xfId="1" applyFont="1" applyFill="1" applyBorder="1" applyAlignment="1">
      <alignment horizontal="left" vertical="center"/>
    </xf>
    <xf numFmtId="49" fontId="2" fillId="0" borderId="3" xfId="463" applyNumberFormat="1" applyFont="1" applyFill="1" applyBorder="1" applyAlignment="1">
      <alignment horizontal="left" vertical="center" wrapText="1"/>
    </xf>
    <xf numFmtId="49" fontId="32" fillId="0" borderId="3" xfId="463" applyNumberFormat="1" applyFont="1" applyFill="1" applyBorder="1" applyAlignment="1">
      <alignment horizontal="left" vertical="center" wrapText="1"/>
    </xf>
    <xf numFmtId="49" fontId="5" fillId="0" borderId="3" xfId="3" applyNumberFormat="1" applyFont="1" applyFill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/>
    </xf>
    <xf numFmtId="170" fontId="2" fillId="0" borderId="3" xfId="1" applyNumberFormat="1" applyFont="1" applyFill="1" applyBorder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left" vertical="center" wrapText="1"/>
    </xf>
    <xf numFmtId="49" fontId="5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 wrapText="1"/>
    </xf>
    <xf numFmtId="164" fontId="33" fillId="2" borderId="0" xfId="1" applyFont="1" applyFill="1"/>
    <xf numFmtId="164" fontId="33" fillId="2" borderId="0" xfId="2" applyNumberFormat="1" applyFont="1" applyFill="1"/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36"/>
  <sheetViews>
    <sheetView tabSelected="1" view="pageBreakPreview" zoomScale="55" zoomScaleNormal="7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T28" sqref="T28"/>
    </sheetView>
  </sheetViews>
  <sheetFormatPr defaultColWidth="9.140625" defaultRowHeight="15.75" x14ac:dyDescent="0.25"/>
  <cols>
    <col min="1" max="1" width="14.85546875" style="1" customWidth="1"/>
    <col min="2" max="2" width="47" style="1" customWidth="1"/>
    <col min="3" max="3" width="22.5703125" style="1" customWidth="1"/>
    <col min="4" max="4" width="20.5703125" style="1" customWidth="1"/>
    <col min="5" max="5" width="20" style="1" customWidth="1"/>
    <col min="6" max="6" width="18.28515625" style="1" customWidth="1"/>
    <col min="7" max="7" width="17.140625" style="1" customWidth="1"/>
    <col min="8" max="17" width="14.5703125" style="1" customWidth="1"/>
    <col min="18" max="18" width="10.28515625" style="1" customWidth="1"/>
    <col min="19" max="19" width="15.28515625" style="1" customWidth="1"/>
    <col min="20" max="20" width="13.42578125" style="1" customWidth="1"/>
    <col min="21" max="21" width="10.7109375" style="1" customWidth="1"/>
    <col min="22" max="22" width="39.42578125" style="1" customWidth="1"/>
    <col min="23" max="23" width="15.28515625" style="11" customWidth="1"/>
    <col min="24" max="58" width="12.140625" style="1" customWidth="1"/>
    <col min="59" max="59" width="13.85546875" style="1" customWidth="1"/>
    <col min="60" max="60" width="13.140625" style="1" customWidth="1"/>
    <col min="61" max="61" width="16.140625" style="1" customWidth="1"/>
    <col min="62" max="62" width="17.28515625" style="1" customWidth="1"/>
    <col min="63" max="63" width="14.85546875" style="1" customWidth="1"/>
    <col min="64" max="64" width="13.42578125" style="1" customWidth="1"/>
    <col min="65" max="65" width="20" style="1" customWidth="1"/>
    <col min="66" max="16384" width="9.140625" style="1"/>
  </cols>
  <sheetData>
    <row r="1" spans="1:23" ht="18.75" x14ac:dyDescent="0.25">
      <c r="B1" s="9"/>
      <c r="K1" s="86">
        <v>2.0853772099999999</v>
      </c>
      <c r="V1" s="2" t="s">
        <v>0</v>
      </c>
    </row>
    <row r="2" spans="1:23" ht="18.75" x14ac:dyDescent="0.3">
      <c r="F2" s="10"/>
      <c r="H2" s="8"/>
      <c r="I2" s="8"/>
      <c r="J2" s="8"/>
      <c r="K2" s="87">
        <f>K1-K20</f>
        <v>0</v>
      </c>
      <c r="L2" s="8"/>
      <c r="M2" s="8"/>
      <c r="O2" s="8"/>
      <c r="V2" s="3" t="s">
        <v>1</v>
      </c>
    </row>
    <row r="3" spans="1:23" ht="18.75" x14ac:dyDescent="0.3">
      <c r="V3" s="4" t="s">
        <v>2</v>
      </c>
    </row>
    <row r="4" spans="1:23" s="5" customFormat="1" ht="18.75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12"/>
    </row>
    <row r="5" spans="1:23" s="5" customFormat="1" ht="18.75" x14ac:dyDescent="0.3">
      <c r="A5" s="65" t="s">
        <v>150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12"/>
    </row>
    <row r="6" spans="1:23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12"/>
    </row>
    <row r="7" spans="1:23" s="5" customFormat="1" ht="18.75" x14ac:dyDescent="0.3">
      <c r="A7" s="65" t="s">
        <v>97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12"/>
    </row>
    <row r="8" spans="1:23" x14ac:dyDescent="0.25">
      <c r="A8" s="66" t="s">
        <v>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3" ht="18.75" x14ac:dyDescent="0.3">
      <c r="A10" s="67" t="s">
        <v>147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2" spans="1:23" ht="18.75" x14ac:dyDescent="0.2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</row>
    <row r="13" spans="1:23" x14ac:dyDescent="0.25">
      <c r="A13" s="66" t="s">
        <v>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</row>
    <row r="14" spans="1:23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3" ht="30.75" customHeight="1" x14ac:dyDescent="0.25">
      <c r="A15" s="69" t="s">
        <v>6</v>
      </c>
      <c r="B15" s="72" t="s">
        <v>7</v>
      </c>
      <c r="C15" s="72" t="s">
        <v>8</v>
      </c>
      <c r="D15" s="69" t="s">
        <v>9</v>
      </c>
      <c r="E15" s="69" t="s">
        <v>148</v>
      </c>
      <c r="F15" s="72" t="s">
        <v>96</v>
      </c>
      <c r="G15" s="72"/>
      <c r="H15" s="73" t="s">
        <v>149</v>
      </c>
      <c r="I15" s="74"/>
      <c r="J15" s="74"/>
      <c r="K15" s="74"/>
      <c r="L15" s="74"/>
      <c r="M15" s="74"/>
      <c r="N15" s="74"/>
      <c r="O15" s="74"/>
      <c r="P15" s="74"/>
      <c r="Q15" s="75"/>
      <c r="R15" s="72" t="s">
        <v>10</v>
      </c>
      <c r="S15" s="72"/>
      <c r="T15" s="77" t="s">
        <v>11</v>
      </c>
      <c r="U15" s="78"/>
      <c r="V15" s="69" t="s">
        <v>12</v>
      </c>
    </row>
    <row r="16" spans="1:23" x14ac:dyDescent="0.25">
      <c r="A16" s="70"/>
      <c r="B16" s="72"/>
      <c r="C16" s="72"/>
      <c r="D16" s="70"/>
      <c r="E16" s="70"/>
      <c r="F16" s="76" t="s">
        <v>13</v>
      </c>
      <c r="G16" s="76" t="s">
        <v>14</v>
      </c>
      <c r="H16" s="72" t="s">
        <v>15</v>
      </c>
      <c r="I16" s="72"/>
      <c r="J16" s="72" t="s">
        <v>16</v>
      </c>
      <c r="K16" s="72"/>
      <c r="L16" s="72" t="s">
        <v>17</v>
      </c>
      <c r="M16" s="72"/>
      <c r="N16" s="77" t="s">
        <v>18</v>
      </c>
      <c r="O16" s="78"/>
      <c r="P16" s="77" t="s">
        <v>19</v>
      </c>
      <c r="Q16" s="78"/>
      <c r="R16" s="76" t="s">
        <v>13</v>
      </c>
      <c r="S16" s="76" t="s">
        <v>14</v>
      </c>
      <c r="T16" s="79"/>
      <c r="U16" s="80"/>
      <c r="V16" s="70"/>
    </row>
    <row r="17" spans="1:26" x14ac:dyDescent="0.25">
      <c r="A17" s="70"/>
      <c r="B17" s="72"/>
      <c r="C17" s="72"/>
      <c r="D17" s="70"/>
      <c r="E17" s="70"/>
      <c r="F17" s="76"/>
      <c r="G17" s="76"/>
      <c r="H17" s="72"/>
      <c r="I17" s="72"/>
      <c r="J17" s="72"/>
      <c r="K17" s="72"/>
      <c r="L17" s="72"/>
      <c r="M17" s="72"/>
      <c r="N17" s="81"/>
      <c r="O17" s="82"/>
      <c r="P17" s="81"/>
      <c r="Q17" s="82"/>
      <c r="R17" s="76"/>
      <c r="S17" s="76"/>
      <c r="T17" s="81"/>
      <c r="U17" s="82"/>
      <c r="V17" s="70"/>
    </row>
    <row r="18" spans="1:26" ht="114.75" customHeight="1" x14ac:dyDescent="0.25">
      <c r="A18" s="71"/>
      <c r="B18" s="72"/>
      <c r="C18" s="72"/>
      <c r="D18" s="71"/>
      <c r="E18" s="71"/>
      <c r="F18" s="76"/>
      <c r="G18" s="76"/>
      <c r="H18" s="36" t="s">
        <v>20</v>
      </c>
      <c r="I18" s="36" t="s">
        <v>21</v>
      </c>
      <c r="J18" s="36" t="s">
        <v>20</v>
      </c>
      <c r="K18" s="36" t="s">
        <v>21</v>
      </c>
      <c r="L18" s="36" t="s">
        <v>20</v>
      </c>
      <c r="M18" s="36" t="s">
        <v>21</v>
      </c>
      <c r="N18" s="38" t="s">
        <v>20</v>
      </c>
      <c r="O18" s="38" t="s">
        <v>21</v>
      </c>
      <c r="P18" s="38" t="s">
        <v>20</v>
      </c>
      <c r="Q18" s="38" t="s">
        <v>21</v>
      </c>
      <c r="R18" s="76"/>
      <c r="S18" s="76"/>
      <c r="T18" s="37" t="s">
        <v>22</v>
      </c>
      <c r="U18" s="37" t="s">
        <v>23</v>
      </c>
      <c r="V18" s="71"/>
    </row>
    <row r="19" spans="1:26" x14ac:dyDescent="0.25">
      <c r="A19" s="36">
        <v>1</v>
      </c>
      <c r="B19" s="36">
        <f>A19+1</f>
        <v>2</v>
      </c>
      <c r="C19" s="36">
        <f t="shared" ref="C19:V19" si="0">B19+1</f>
        <v>3</v>
      </c>
      <c r="D19" s="36">
        <f t="shared" si="0"/>
        <v>4</v>
      </c>
      <c r="E19" s="36">
        <f t="shared" si="0"/>
        <v>5</v>
      </c>
      <c r="F19" s="36">
        <f t="shared" si="0"/>
        <v>6</v>
      </c>
      <c r="G19" s="36">
        <f t="shared" si="0"/>
        <v>7</v>
      </c>
      <c r="H19" s="36">
        <f t="shared" si="0"/>
        <v>8</v>
      </c>
      <c r="I19" s="36">
        <f t="shared" si="0"/>
        <v>9</v>
      </c>
      <c r="J19" s="36">
        <f t="shared" si="0"/>
        <v>10</v>
      </c>
      <c r="K19" s="36">
        <f t="shared" si="0"/>
        <v>11</v>
      </c>
      <c r="L19" s="36">
        <f t="shared" si="0"/>
        <v>12</v>
      </c>
      <c r="M19" s="36">
        <f t="shared" si="0"/>
        <v>13</v>
      </c>
      <c r="N19" s="36">
        <f t="shared" si="0"/>
        <v>14</v>
      </c>
      <c r="O19" s="36">
        <f t="shared" si="0"/>
        <v>15</v>
      </c>
      <c r="P19" s="36">
        <f t="shared" si="0"/>
        <v>16</v>
      </c>
      <c r="Q19" s="36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</row>
    <row r="20" spans="1:26" ht="31.5" x14ac:dyDescent="0.25">
      <c r="A20" s="14" t="s">
        <v>25</v>
      </c>
      <c r="B20" s="15" t="s">
        <v>24</v>
      </c>
      <c r="C20" s="16" t="s">
        <v>26</v>
      </c>
      <c r="D20" s="39">
        <f>SUM(D21:D26)</f>
        <v>2668.4683769583335</v>
      </c>
      <c r="E20" s="39">
        <f t="shared" ref="E20:R20" si="1">SUM(E21:E26)</f>
        <v>719.93869524000024</v>
      </c>
      <c r="F20" s="39">
        <f t="shared" si="1"/>
        <v>0</v>
      </c>
      <c r="G20" s="39">
        <f t="shared" si="1"/>
        <v>1948.529681718333</v>
      </c>
      <c r="H20" s="39">
        <f t="shared" si="1"/>
        <v>0</v>
      </c>
      <c r="I20" s="39">
        <f t="shared" si="1"/>
        <v>2.0853772099999999</v>
      </c>
      <c r="J20" s="39">
        <f t="shared" si="1"/>
        <v>0</v>
      </c>
      <c r="K20" s="39">
        <f t="shared" si="1"/>
        <v>2.0853772099999999</v>
      </c>
      <c r="L20" s="39">
        <f t="shared" si="1"/>
        <v>0</v>
      </c>
      <c r="M20" s="39">
        <f t="shared" si="1"/>
        <v>0</v>
      </c>
      <c r="N20" s="39">
        <f t="shared" si="1"/>
        <v>0</v>
      </c>
      <c r="O20" s="39">
        <f>SUM(O21:O26)</f>
        <v>0</v>
      </c>
      <c r="P20" s="39">
        <f t="shared" si="1"/>
        <v>0</v>
      </c>
      <c r="Q20" s="39">
        <f t="shared" si="1"/>
        <v>0</v>
      </c>
      <c r="R20" s="39">
        <f t="shared" si="1"/>
        <v>0</v>
      </c>
      <c r="S20" s="39">
        <f t="shared" ref="S20:S90" si="2">G20-I20</f>
        <v>1946.4443045083331</v>
      </c>
      <c r="T20" s="39">
        <f t="shared" ref="T20:T90" si="3">H20-I20</f>
        <v>-2.0853772099999999</v>
      </c>
      <c r="U20" s="39">
        <v>0</v>
      </c>
      <c r="V20" s="40"/>
      <c r="W20" s="13"/>
      <c r="X20" s="8"/>
      <c r="Y20" s="8"/>
      <c r="Z20" s="8"/>
    </row>
    <row r="21" spans="1:26" x14ac:dyDescent="0.25">
      <c r="A21" s="17" t="s">
        <v>27</v>
      </c>
      <c r="B21" s="18" t="s">
        <v>28</v>
      </c>
      <c r="C21" s="19" t="s">
        <v>26</v>
      </c>
      <c r="D21" s="41">
        <f>D28</f>
        <v>458.09899999999999</v>
      </c>
      <c r="E21" s="41">
        <f t="shared" ref="E21:R21" si="4">E28</f>
        <v>71.373999999999995</v>
      </c>
      <c r="F21" s="41">
        <f t="shared" si="4"/>
        <v>0</v>
      </c>
      <c r="G21" s="41">
        <f t="shared" si="4"/>
        <v>386.72499999999997</v>
      </c>
      <c r="H21" s="41">
        <f t="shared" si="4"/>
        <v>0</v>
      </c>
      <c r="I21" s="41">
        <f t="shared" si="4"/>
        <v>0</v>
      </c>
      <c r="J21" s="41">
        <f t="shared" si="4"/>
        <v>0</v>
      </c>
      <c r="K21" s="41">
        <f t="shared" si="4"/>
        <v>0</v>
      </c>
      <c r="L21" s="41">
        <f t="shared" si="4"/>
        <v>0</v>
      </c>
      <c r="M21" s="41">
        <f t="shared" si="4"/>
        <v>0</v>
      </c>
      <c r="N21" s="41">
        <f t="shared" si="4"/>
        <v>0</v>
      </c>
      <c r="O21" s="41">
        <f t="shared" si="4"/>
        <v>0</v>
      </c>
      <c r="P21" s="41">
        <f t="shared" si="4"/>
        <v>0</v>
      </c>
      <c r="Q21" s="41">
        <f t="shared" si="4"/>
        <v>0</v>
      </c>
      <c r="R21" s="41">
        <f t="shared" si="4"/>
        <v>0</v>
      </c>
      <c r="S21" s="41">
        <f t="shared" si="2"/>
        <v>386.72499999999997</v>
      </c>
      <c r="T21" s="41">
        <f t="shared" si="3"/>
        <v>0</v>
      </c>
      <c r="U21" s="41">
        <v>0</v>
      </c>
      <c r="V21" s="42"/>
      <c r="W21" s="13"/>
      <c r="X21" s="8"/>
      <c r="Y21" s="8"/>
      <c r="Z21" s="8"/>
    </row>
    <row r="22" spans="1:26" ht="31.5" x14ac:dyDescent="0.25">
      <c r="A22" s="17" t="s">
        <v>29</v>
      </c>
      <c r="B22" s="18" t="s">
        <v>30</v>
      </c>
      <c r="C22" s="19" t="s">
        <v>26</v>
      </c>
      <c r="D22" s="41">
        <f>D53</f>
        <v>2121.4078769583334</v>
      </c>
      <c r="E22" s="41">
        <f t="shared" ref="E22:R22" si="5">E53</f>
        <v>646.54046474000017</v>
      </c>
      <c r="F22" s="41">
        <f t="shared" si="5"/>
        <v>0</v>
      </c>
      <c r="G22" s="41">
        <f t="shared" si="5"/>
        <v>1474.8674122183331</v>
      </c>
      <c r="H22" s="41">
        <f t="shared" si="5"/>
        <v>0</v>
      </c>
      <c r="I22" s="41">
        <f t="shared" si="5"/>
        <v>2.0853772099999999</v>
      </c>
      <c r="J22" s="41">
        <f t="shared" si="5"/>
        <v>0</v>
      </c>
      <c r="K22" s="41">
        <f t="shared" si="5"/>
        <v>2.0853772099999999</v>
      </c>
      <c r="L22" s="41">
        <f t="shared" si="5"/>
        <v>0</v>
      </c>
      <c r="M22" s="41">
        <f t="shared" si="5"/>
        <v>0</v>
      </c>
      <c r="N22" s="41">
        <f t="shared" si="5"/>
        <v>0</v>
      </c>
      <c r="O22" s="41">
        <f t="shared" si="5"/>
        <v>0</v>
      </c>
      <c r="P22" s="41">
        <f t="shared" si="5"/>
        <v>0</v>
      </c>
      <c r="Q22" s="41">
        <f t="shared" si="5"/>
        <v>0</v>
      </c>
      <c r="R22" s="41">
        <f t="shared" si="5"/>
        <v>0</v>
      </c>
      <c r="S22" s="41">
        <f t="shared" si="2"/>
        <v>1472.7820350083332</v>
      </c>
      <c r="T22" s="41">
        <f t="shared" si="3"/>
        <v>-2.0853772099999999</v>
      </c>
      <c r="U22" s="41">
        <v>0</v>
      </c>
      <c r="V22" s="42"/>
      <c r="W22" s="13"/>
      <c r="X22" s="8"/>
      <c r="Y22" s="8"/>
      <c r="Z22" s="8"/>
    </row>
    <row r="23" spans="1:26" ht="63" x14ac:dyDescent="0.25">
      <c r="A23" s="17" t="s">
        <v>31</v>
      </c>
      <c r="B23" s="18" t="s">
        <v>32</v>
      </c>
      <c r="C23" s="19" t="s">
        <v>26</v>
      </c>
      <c r="D23" s="41">
        <f>D104</f>
        <v>0</v>
      </c>
      <c r="E23" s="41">
        <f t="shared" ref="E23:R23" si="6">E104</f>
        <v>0</v>
      </c>
      <c r="F23" s="41">
        <f t="shared" si="6"/>
        <v>0</v>
      </c>
      <c r="G23" s="41">
        <f t="shared" si="6"/>
        <v>0</v>
      </c>
      <c r="H23" s="41">
        <f t="shared" si="6"/>
        <v>0</v>
      </c>
      <c r="I23" s="41">
        <f t="shared" si="6"/>
        <v>0</v>
      </c>
      <c r="J23" s="41">
        <f t="shared" si="6"/>
        <v>0</v>
      </c>
      <c r="K23" s="41">
        <f t="shared" si="6"/>
        <v>0</v>
      </c>
      <c r="L23" s="41">
        <f t="shared" si="6"/>
        <v>0</v>
      </c>
      <c r="M23" s="41">
        <f t="shared" si="6"/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2"/>
        <v>0</v>
      </c>
      <c r="T23" s="41">
        <f t="shared" si="3"/>
        <v>0</v>
      </c>
      <c r="U23" s="41">
        <v>0</v>
      </c>
      <c r="V23" s="42"/>
      <c r="W23" s="13"/>
      <c r="X23" s="8"/>
      <c r="Y23" s="8"/>
      <c r="Z23" s="8"/>
    </row>
    <row r="24" spans="1:26" ht="31.5" x14ac:dyDescent="0.25">
      <c r="A24" s="17" t="s">
        <v>33</v>
      </c>
      <c r="B24" s="18" t="s">
        <v>34</v>
      </c>
      <c r="C24" s="19" t="s">
        <v>26</v>
      </c>
      <c r="D24" s="41">
        <f>D107</f>
        <v>5.0110000000000001</v>
      </c>
      <c r="E24" s="41">
        <f t="shared" ref="E24:R24" si="7">E107</f>
        <v>0</v>
      </c>
      <c r="F24" s="41">
        <f t="shared" si="7"/>
        <v>0</v>
      </c>
      <c r="G24" s="41">
        <f t="shared" si="7"/>
        <v>5.0110000000000001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1">
        <f t="shared" si="7"/>
        <v>0</v>
      </c>
      <c r="M24" s="41">
        <f t="shared" si="7"/>
        <v>0</v>
      </c>
      <c r="N24" s="41">
        <f t="shared" si="7"/>
        <v>0</v>
      </c>
      <c r="O24" s="41">
        <f t="shared" si="7"/>
        <v>0</v>
      </c>
      <c r="P24" s="41">
        <f t="shared" si="7"/>
        <v>0</v>
      </c>
      <c r="Q24" s="41">
        <f t="shared" si="7"/>
        <v>0</v>
      </c>
      <c r="R24" s="41">
        <f t="shared" si="7"/>
        <v>0</v>
      </c>
      <c r="S24" s="41">
        <f t="shared" si="2"/>
        <v>5.0110000000000001</v>
      </c>
      <c r="T24" s="41">
        <f t="shared" si="3"/>
        <v>0</v>
      </c>
      <c r="U24" s="41">
        <v>0</v>
      </c>
      <c r="V24" s="42"/>
      <c r="W24" s="13"/>
      <c r="X24" s="8"/>
      <c r="Y24" s="8"/>
      <c r="Z24" s="8"/>
    </row>
    <row r="25" spans="1:26" ht="47.25" x14ac:dyDescent="0.25">
      <c r="A25" s="17" t="s">
        <v>35</v>
      </c>
      <c r="B25" s="18" t="s">
        <v>36</v>
      </c>
      <c r="C25" s="19" t="s">
        <v>26</v>
      </c>
      <c r="D25" s="41">
        <f>D110</f>
        <v>0</v>
      </c>
      <c r="E25" s="41">
        <f t="shared" ref="E25:R25" si="8">E110</f>
        <v>0</v>
      </c>
      <c r="F25" s="41">
        <f>F110</f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si="8"/>
        <v>0</v>
      </c>
      <c r="R25" s="41">
        <f t="shared" si="8"/>
        <v>0</v>
      </c>
      <c r="S25" s="41">
        <f t="shared" si="2"/>
        <v>0</v>
      </c>
      <c r="T25" s="41">
        <f t="shared" si="3"/>
        <v>0</v>
      </c>
      <c r="U25" s="41">
        <v>0</v>
      </c>
      <c r="V25" s="42"/>
      <c r="W25" s="13"/>
      <c r="X25" s="8"/>
      <c r="Y25" s="8"/>
      <c r="Z25" s="8"/>
    </row>
    <row r="26" spans="1:26" x14ac:dyDescent="0.25">
      <c r="A26" s="17" t="s">
        <v>37</v>
      </c>
      <c r="B26" s="18" t="s">
        <v>38</v>
      </c>
      <c r="C26" s="19" t="s">
        <v>26</v>
      </c>
      <c r="D26" s="41">
        <f>D111</f>
        <v>83.950500000000005</v>
      </c>
      <c r="E26" s="41">
        <f t="shared" ref="E26:R26" si="9">E111</f>
        <v>2.0242305000000003</v>
      </c>
      <c r="F26" s="41">
        <f t="shared" si="9"/>
        <v>0</v>
      </c>
      <c r="G26" s="41">
        <f t="shared" si="9"/>
        <v>81.926269500000004</v>
      </c>
      <c r="H26" s="41">
        <f t="shared" si="9"/>
        <v>0</v>
      </c>
      <c r="I26" s="41">
        <f t="shared" si="9"/>
        <v>0</v>
      </c>
      <c r="J26" s="41">
        <f t="shared" si="9"/>
        <v>0</v>
      </c>
      <c r="K26" s="41">
        <f t="shared" si="9"/>
        <v>0</v>
      </c>
      <c r="L26" s="41">
        <f t="shared" si="9"/>
        <v>0</v>
      </c>
      <c r="M26" s="41">
        <f t="shared" si="9"/>
        <v>0</v>
      </c>
      <c r="N26" s="41">
        <f t="shared" si="9"/>
        <v>0</v>
      </c>
      <c r="O26" s="41">
        <f t="shared" si="9"/>
        <v>0</v>
      </c>
      <c r="P26" s="41">
        <f t="shared" si="9"/>
        <v>0</v>
      </c>
      <c r="Q26" s="41">
        <f t="shared" si="9"/>
        <v>0</v>
      </c>
      <c r="R26" s="41">
        <f t="shared" si="9"/>
        <v>0</v>
      </c>
      <c r="S26" s="41">
        <f t="shared" si="2"/>
        <v>81.926269500000004</v>
      </c>
      <c r="T26" s="41">
        <f t="shared" si="3"/>
        <v>0</v>
      </c>
      <c r="U26" s="41">
        <v>0</v>
      </c>
      <c r="V26" s="42"/>
      <c r="W26" s="13"/>
      <c r="X26" s="8"/>
      <c r="Y26" s="8"/>
      <c r="Z26" s="8"/>
    </row>
    <row r="27" spans="1:26" x14ac:dyDescent="0.25">
      <c r="A27" s="20" t="s">
        <v>39</v>
      </c>
      <c r="B27" s="21" t="s">
        <v>40</v>
      </c>
      <c r="C27" s="22" t="s">
        <v>26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f t="shared" si="2"/>
        <v>0</v>
      </c>
      <c r="T27" s="43">
        <f t="shared" si="3"/>
        <v>0</v>
      </c>
      <c r="U27" s="43">
        <v>0</v>
      </c>
      <c r="V27" s="44"/>
      <c r="W27" s="13"/>
      <c r="X27" s="8"/>
      <c r="Y27" s="8"/>
      <c r="Z27" s="8"/>
    </row>
    <row r="28" spans="1:26" ht="31.5" x14ac:dyDescent="0.25">
      <c r="A28" s="23" t="s">
        <v>41</v>
      </c>
      <c r="B28" s="24" t="s">
        <v>42</v>
      </c>
      <c r="C28" s="25" t="s">
        <v>26</v>
      </c>
      <c r="D28" s="45">
        <f>D29+D33+D36+D45</f>
        <v>458.09899999999999</v>
      </c>
      <c r="E28" s="45">
        <f t="shared" ref="E28:R28" si="10">E29+E33+E36+E45</f>
        <v>71.373999999999995</v>
      </c>
      <c r="F28" s="45">
        <f t="shared" si="10"/>
        <v>0</v>
      </c>
      <c r="G28" s="45">
        <f t="shared" si="10"/>
        <v>386.72499999999997</v>
      </c>
      <c r="H28" s="45">
        <f t="shared" si="10"/>
        <v>0</v>
      </c>
      <c r="I28" s="45">
        <f t="shared" si="10"/>
        <v>0</v>
      </c>
      <c r="J28" s="45">
        <f t="shared" si="10"/>
        <v>0</v>
      </c>
      <c r="K28" s="45">
        <f t="shared" si="10"/>
        <v>0</v>
      </c>
      <c r="L28" s="45">
        <f t="shared" si="10"/>
        <v>0</v>
      </c>
      <c r="M28" s="45">
        <f t="shared" si="10"/>
        <v>0</v>
      </c>
      <c r="N28" s="45">
        <f t="shared" si="10"/>
        <v>0</v>
      </c>
      <c r="O28" s="45">
        <f t="shared" si="10"/>
        <v>0</v>
      </c>
      <c r="P28" s="45">
        <f t="shared" si="10"/>
        <v>0</v>
      </c>
      <c r="Q28" s="45">
        <f t="shared" si="10"/>
        <v>0</v>
      </c>
      <c r="R28" s="45">
        <f t="shared" si="10"/>
        <v>0</v>
      </c>
      <c r="S28" s="45">
        <f t="shared" si="2"/>
        <v>386.72499999999997</v>
      </c>
      <c r="T28" s="45">
        <f t="shared" si="3"/>
        <v>0</v>
      </c>
      <c r="U28" s="45">
        <v>0</v>
      </c>
      <c r="V28" s="46"/>
      <c r="W28" s="13"/>
      <c r="X28" s="8"/>
      <c r="Y28" s="8"/>
      <c r="Z28" s="8"/>
    </row>
    <row r="29" spans="1:26" ht="47.25" x14ac:dyDescent="0.25">
      <c r="A29" s="26" t="s">
        <v>43</v>
      </c>
      <c r="B29" s="27" t="s">
        <v>44</v>
      </c>
      <c r="C29" s="28" t="s">
        <v>26</v>
      </c>
      <c r="D29" s="47">
        <f>SUM(D30:D32)</f>
        <v>0</v>
      </c>
      <c r="E29" s="47">
        <f t="shared" ref="E29:U29" si="11">SUM(E30:E32)</f>
        <v>0</v>
      </c>
      <c r="F29" s="47">
        <f t="shared" si="11"/>
        <v>0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7">
        <f t="shared" si="11"/>
        <v>0</v>
      </c>
      <c r="K29" s="47">
        <f t="shared" si="11"/>
        <v>0</v>
      </c>
      <c r="L29" s="47">
        <f t="shared" si="11"/>
        <v>0</v>
      </c>
      <c r="M29" s="47">
        <f t="shared" si="11"/>
        <v>0</v>
      </c>
      <c r="N29" s="47">
        <f t="shared" si="11"/>
        <v>0</v>
      </c>
      <c r="O29" s="47">
        <f t="shared" si="11"/>
        <v>0</v>
      </c>
      <c r="P29" s="47">
        <f t="shared" si="11"/>
        <v>0</v>
      </c>
      <c r="Q29" s="47">
        <f t="shared" si="11"/>
        <v>0</v>
      </c>
      <c r="R29" s="47">
        <f t="shared" si="11"/>
        <v>0</v>
      </c>
      <c r="S29" s="47">
        <f t="shared" si="2"/>
        <v>0</v>
      </c>
      <c r="T29" s="47">
        <f t="shared" si="3"/>
        <v>0</v>
      </c>
      <c r="U29" s="47">
        <f t="shared" si="11"/>
        <v>0</v>
      </c>
      <c r="V29" s="48"/>
      <c r="W29" s="13"/>
      <c r="X29" s="8"/>
      <c r="Y29" s="8"/>
      <c r="Z29" s="8"/>
    </row>
    <row r="30" spans="1:26" ht="63" x14ac:dyDescent="0.25">
      <c r="A30" s="29" t="s">
        <v>45</v>
      </c>
      <c r="B30" s="30" t="s">
        <v>98</v>
      </c>
      <c r="C30" s="31" t="s">
        <v>26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2"/>
        <v>0</v>
      </c>
      <c r="T30" s="49">
        <f t="shared" si="3"/>
        <v>0</v>
      </c>
      <c r="U30" s="49">
        <v>0</v>
      </c>
      <c r="V30" s="50"/>
      <c r="W30" s="13"/>
      <c r="X30" s="8"/>
      <c r="Y30" s="8"/>
      <c r="Z30" s="8"/>
    </row>
    <row r="31" spans="1:26" ht="63" x14ac:dyDescent="0.25">
      <c r="A31" s="29" t="s">
        <v>46</v>
      </c>
      <c r="B31" s="30" t="s">
        <v>99</v>
      </c>
      <c r="C31" s="31" t="s">
        <v>26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f t="shared" si="2"/>
        <v>0</v>
      </c>
      <c r="T31" s="49">
        <f t="shared" si="3"/>
        <v>0</v>
      </c>
      <c r="U31" s="49">
        <v>0</v>
      </c>
      <c r="V31" s="50"/>
      <c r="W31" s="13"/>
      <c r="X31" s="8"/>
      <c r="Y31" s="8"/>
      <c r="Z31" s="8"/>
    </row>
    <row r="32" spans="1:26" ht="63" x14ac:dyDescent="0.25">
      <c r="A32" s="29" t="s">
        <v>47</v>
      </c>
      <c r="B32" s="30" t="s">
        <v>100</v>
      </c>
      <c r="C32" s="31" t="s">
        <v>26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2"/>
        <v>0</v>
      </c>
      <c r="T32" s="49">
        <f t="shared" si="3"/>
        <v>0</v>
      </c>
      <c r="U32" s="49">
        <v>0</v>
      </c>
      <c r="V32" s="51"/>
      <c r="W32" s="13"/>
      <c r="X32" s="8"/>
      <c r="Y32" s="8"/>
      <c r="Z32" s="8"/>
    </row>
    <row r="33" spans="1:26" ht="47.25" x14ac:dyDescent="0.25">
      <c r="A33" s="26" t="s">
        <v>101</v>
      </c>
      <c r="B33" s="27" t="s">
        <v>102</v>
      </c>
      <c r="C33" s="28" t="s">
        <v>26</v>
      </c>
      <c r="D33" s="47">
        <f>SUM(D34:D35)</f>
        <v>0</v>
      </c>
      <c r="E33" s="47">
        <f t="shared" ref="E33:U33" si="12">SUM(E34:E35)</f>
        <v>0</v>
      </c>
      <c r="F33" s="47">
        <f t="shared" si="12"/>
        <v>0</v>
      </c>
      <c r="G33" s="47">
        <f t="shared" si="12"/>
        <v>0</v>
      </c>
      <c r="H33" s="47">
        <f t="shared" si="12"/>
        <v>0</v>
      </c>
      <c r="I33" s="47">
        <f t="shared" si="12"/>
        <v>0</v>
      </c>
      <c r="J33" s="47">
        <f t="shared" si="12"/>
        <v>0</v>
      </c>
      <c r="K33" s="47">
        <f t="shared" si="12"/>
        <v>0</v>
      </c>
      <c r="L33" s="47">
        <f t="shared" si="12"/>
        <v>0</v>
      </c>
      <c r="M33" s="47">
        <f t="shared" si="12"/>
        <v>0</v>
      </c>
      <c r="N33" s="47">
        <f t="shared" si="12"/>
        <v>0</v>
      </c>
      <c r="O33" s="47">
        <f t="shared" si="12"/>
        <v>0</v>
      </c>
      <c r="P33" s="47">
        <f t="shared" si="12"/>
        <v>0</v>
      </c>
      <c r="Q33" s="47">
        <f t="shared" si="12"/>
        <v>0</v>
      </c>
      <c r="R33" s="47">
        <f t="shared" si="12"/>
        <v>0</v>
      </c>
      <c r="S33" s="47">
        <f t="shared" si="2"/>
        <v>0</v>
      </c>
      <c r="T33" s="47">
        <f t="shared" si="3"/>
        <v>0</v>
      </c>
      <c r="U33" s="47">
        <f t="shared" si="12"/>
        <v>0</v>
      </c>
      <c r="V33" s="48"/>
      <c r="W33" s="13"/>
      <c r="X33" s="8"/>
      <c r="Y33" s="8"/>
      <c r="Z33" s="8"/>
    </row>
    <row r="34" spans="1:26" ht="78.75" x14ac:dyDescent="0.25">
      <c r="A34" s="29" t="s">
        <v>103</v>
      </c>
      <c r="B34" s="30" t="s">
        <v>104</v>
      </c>
      <c r="C34" s="31" t="s">
        <v>26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f t="shared" si="2"/>
        <v>0</v>
      </c>
      <c r="T34" s="49">
        <f t="shared" si="3"/>
        <v>0</v>
      </c>
      <c r="U34" s="49">
        <v>0</v>
      </c>
      <c r="V34" s="51"/>
      <c r="W34" s="13"/>
      <c r="X34" s="8"/>
      <c r="Y34" s="8"/>
      <c r="Z34" s="8"/>
    </row>
    <row r="35" spans="1:26" ht="47.25" x14ac:dyDescent="0.25">
      <c r="A35" s="29" t="s">
        <v>105</v>
      </c>
      <c r="B35" s="30" t="s">
        <v>106</v>
      </c>
      <c r="C35" s="31" t="s">
        <v>26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f t="shared" si="2"/>
        <v>0</v>
      </c>
      <c r="T35" s="49">
        <f t="shared" si="3"/>
        <v>0</v>
      </c>
      <c r="U35" s="49">
        <v>0</v>
      </c>
      <c r="V35" s="52"/>
      <c r="W35" s="13"/>
      <c r="X35" s="8"/>
      <c r="Y35" s="8"/>
      <c r="Z35" s="8"/>
    </row>
    <row r="36" spans="1:26" ht="47.25" x14ac:dyDescent="0.25">
      <c r="A36" s="26" t="s">
        <v>107</v>
      </c>
      <c r="B36" s="27" t="s">
        <v>108</v>
      </c>
      <c r="C36" s="28" t="s">
        <v>26</v>
      </c>
      <c r="D36" s="53">
        <f>SUM(D37:D44)</f>
        <v>0</v>
      </c>
      <c r="E36" s="53">
        <f t="shared" ref="E36:U36" si="13">SUM(E37:E44)</f>
        <v>0</v>
      </c>
      <c r="F36" s="53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3">
        <f t="shared" si="2"/>
        <v>0</v>
      </c>
      <c r="T36" s="53">
        <f t="shared" si="3"/>
        <v>0</v>
      </c>
      <c r="U36" s="53">
        <f t="shared" si="13"/>
        <v>0</v>
      </c>
      <c r="V36" s="54"/>
      <c r="W36" s="13"/>
      <c r="X36" s="8"/>
      <c r="Y36" s="8"/>
      <c r="Z36" s="8"/>
    </row>
    <row r="37" spans="1:26" ht="47.25" x14ac:dyDescent="0.25">
      <c r="A37" s="29" t="s">
        <v>109</v>
      </c>
      <c r="B37" s="30" t="s">
        <v>110</v>
      </c>
      <c r="C37" s="31" t="s">
        <v>26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f t="shared" si="2"/>
        <v>0</v>
      </c>
      <c r="T37" s="55">
        <f t="shared" si="3"/>
        <v>0</v>
      </c>
      <c r="U37" s="55">
        <v>0</v>
      </c>
      <c r="V37" s="52"/>
      <c r="W37" s="13"/>
      <c r="X37" s="8"/>
      <c r="Y37" s="8"/>
      <c r="Z37" s="8"/>
    </row>
    <row r="38" spans="1:26" ht="126" x14ac:dyDescent="0.25">
      <c r="A38" s="29" t="s">
        <v>109</v>
      </c>
      <c r="B38" s="30" t="s">
        <v>111</v>
      </c>
      <c r="C38" s="31" t="s">
        <v>26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2"/>
        <v>0</v>
      </c>
      <c r="T38" s="49">
        <f t="shared" si="3"/>
        <v>0</v>
      </c>
      <c r="U38" s="49">
        <v>0</v>
      </c>
      <c r="V38" s="52"/>
      <c r="W38" s="13"/>
      <c r="X38" s="8"/>
      <c r="Y38" s="8"/>
      <c r="Z38" s="8"/>
    </row>
    <row r="39" spans="1:26" ht="110.25" x14ac:dyDescent="0.25">
      <c r="A39" s="29" t="s">
        <v>109</v>
      </c>
      <c r="B39" s="30" t="s">
        <v>112</v>
      </c>
      <c r="C39" s="31" t="s">
        <v>26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2"/>
        <v>0</v>
      </c>
      <c r="T39" s="49">
        <f t="shared" si="3"/>
        <v>0</v>
      </c>
      <c r="U39" s="49">
        <v>0</v>
      </c>
      <c r="V39" s="52"/>
      <c r="W39" s="13"/>
      <c r="X39" s="8"/>
      <c r="Y39" s="8"/>
      <c r="Z39" s="8"/>
    </row>
    <row r="40" spans="1:26" ht="94.5" x14ac:dyDescent="0.25">
      <c r="A40" s="29" t="s">
        <v>109</v>
      </c>
      <c r="B40" s="30" t="s">
        <v>113</v>
      </c>
      <c r="C40" s="31" t="s">
        <v>26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2"/>
        <v>0</v>
      </c>
      <c r="T40" s="49">
        <f t="shared" si="3"/>
        <v>0</v>
      </c>
      <c r="U40" s="49">
        <v>0</v>
      </c>
      <c r="V40" s="52"/>
      <c r="W40" s="13"/>
      <c r="X40" s="8"/>
      <c r="Y40" s="8"/>
      <c r="Z40" s="8"/>
    </row>
    <row r="41" spans="1:26" ht="47.25" x14ac:dyDescent="0.25">
      <c r="A41" s="29" t="s">
        <v>114</v>
      </c>
      <c r="B41" s="30" t="s">
        <v>110</v>
      </c>
      <c r="C41" s="31" t="s">
        <v>26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f t="shared" si="2"/>
        <v>0</v>
      </c>
      <c r="T41" s="55">
        <f t="shared" si="3"/>
        <v>0</v>
      </c>
      <c r="U41" s="55">
        <v>0</v>
      </c>
      <c r="V41" s="56"/>
      <c r="W41" s="13"/>
      <c r="X41" s="8"/>
      <c r="Y41" s="8"/>
      <c r="Z41" s="8"/>
    </row>
    <row r="42" spans="1:26" ht="126" x14ac:dyDescent="0.25">
      <c r="A42" s="29" t="s">
        <v>114</v>
      </c>
      <c r="B42" s="30" t="s">
        <v>111</v>
      </c>
      <c r="C42" s="31" t="s">
        <v>26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2"/>
        <v>0</v>
      </c>
      <c r="T42" s="49">
        <f t="shared" si="3"/>
        <v>0</v>
      </c>
      <c r="U42" s="49">
        <v>0</v>
      </c>
      <c r="V42" s="51"/>
      <c r="W42" s="13"/>
      <c r="X42" s="8"/>
      <c r="Y42" s="8"/>
      <c r="Z42" s="8"/>
    </row>
    <row r="43" spans="1:26" ht="110.25" x14ac:dyDescent="0.25">
      <c r="A43" s="29" t="s">
        <v>114</v>
      </c>
      <c r="B43" s="30" t="s">
        <v>112</v>
      </c>
      <c r="C43" s="31" t="s">
        <v>26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2"/>
        <v>0</v>
      </c>
      <c r="T43" s="49">
        <f t="shared" si="3"/>
        <v>0</v>
      </c>
      <c r="U43" s="49">
        <v>0</v>
      </c>
      <c r="V43" s="56"/>
      <c r="W43" s="13"/>
      <c r="X43" s="8"/>
      <c r="Y43" s="8"/>
      <c r="Z43" s="8"/>
    </row>
    <row r="44" spans="1:26" ht="110.25" x14ac:dyDescent="0.25">
      <c r="A44" s="29" t="s">
        <v>114</v>
      </c>
      <c r="B44" s="30" t="s">
        <v>115</v>
      </c>
      <c r="C44" s="31" t="s">
        <v>26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f t="shared" si="2"/>
        <v>0</v>
      </c>
      <c r="T44" s="49">
        <f t="shared" si="3"/>
        <v>0</v>
      </c>
      <c r="U44" s="49">
        <v>0</v>
      </c>
      <c r="V44" s="52"/>
      <c r="W44" s="13"/>
      <c r="X44" s="8"/>
      <c r="Y44" s="8"/>
      <c r="Z44" s="8"/>
    </row>
    <row r="45" spans="1:26" ht="94.5" x14ac:dyDescent="0.25">
      <c r="A45" s="26" t="s">
        <v>48</v>
      </c>
      <c r="B45" s="27" t="s">
        <v>49</v>
      </c>
      <c r="C45" s="28" t="s">
        <v>26</v>
      </c>
      <c r="D45" s="53">
        <f>D46+D47</f>
        <v>458.09899999999999</v>
      </c>
      <c r="E45" s="53">
        <f t="shared" ref="E45:R45" si="14">E46+E47</f>
        <v>71.373999999999995</v>
      </c>
      <c r="F45" s="53">
        <f t="shared" si="14"/>
        <v>0</v>
      </c>
      <c r="G45" s="53">
        <f t="shared" si="14"/>
        <v>386.72499999999997</v>
      </c>
      <c r="H45" s="53">
        <f t="shared" si="14"/>
        <v>0</v>
      </c>
      <c r="I45" s="53">
        <f t="shared" si="14"/>
        <v>0</v>
      </c>
      <c r="J45" s="53">
        <f t="shared" si="14"/>
        <v>0</v>
      </c>
      <c r="K45" s="53">
        <f t="shared" si="14"/>
        <v>0</v>
      </c>
      <c r="L45" s="53">
        <f t="shared" si="14"/>
        <v>0</v>
      </c>
      <c r="M45" s="53">
        <f t="shared" si="14"/>
        <v>0</v>
      </c>
      <c r="N45" s="53">
        <f t="shared" si="14"/>
        <v>0</v>
      </c>
      <c r="O45" s="53">
        <f t="shared" si="14"/>
        <v>0</v>
      </c>
      <c r="P45" s="53">
        <f t="shared" si="14"/>
        <v>0</v>
      </c>
      <c r="Q45" s="53">
        <f t="shared" si="14"/>
        <v>0</v>
      </c>
      <c r="R45" s="53">
        <f t="shared" si="14"/>
        <v>0</v>
      </c>
      <c r="S45" s="53">
        <f t="shared" si="2"/>
        <v>386.72499999999997</v>
      </c>
      <c r="T45" s="53">
        <f t="shared" si="3"/>
        <v>0</v>
      </c>
      <c r="U45" s="53">
        <v>0</v>
      </c>
      <c r="V45" s="54"/>
      <c r="W45" s="13"/>
      <c r="X45" s="8"/>
      <c r="Y45" s="8"/>
      <c r="Z45" s="8"/>
    </row>
    <row r="46" spans="1:26" ht="78.75" x14ac:dyDescent="0.25">
      <c r="A46" s="26" t="s">
        <v>50</v>
      </c>
      <c r="B46" s="27" t="s">
        <v>51</v>
      </c>
      <c r="C46" s="28" t="s">
        <v>26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f t="shared" si="2"/>
        <v>0</v>
      </c>
      <c r="T46" s="53">
        <f t="shared" si="3"/>
        <v>0</v>
      </c>
      <c r="U46" s="53">
        <v>0</v>
      </c>
      <c r="V46" s="57"/>
      <c r="W46" s="13"/>
      <c r="X46" s="8"/>
      <c r="Y46" s="8"/>
      <c r="Z46" s="8"/>
    </row>
    <row r="47" spans="1:26" ht="78.75" x14ac:dyDescent="0.25">
      <c r="A47" s="26" t="s">
        <v>52</v>
      </c>
      <c r="B47" s="27" t="s">
        <v>53</v>
      </c>
      <c r="C47" s="28" t="s">
        <v>26</v>
      </c>
      <c r="D47" s="53">
        <f t="shared" ref="D47:Q47" si="15">SUM(D48:D52)</f>
        <v>458.09899999999999</v>
      </c>
      <c r="E47" s="53">
        <f t="shared" si="15"/>
        <v>71.373999999999995</v>
      </c>
      <c r="F47" s="53">
        <f t="shared" si="15"/>
        <v>0</v>
      </c>
      <c r="G47" s="53">
        <f t="shared" si="15"/>
        <v>386.72499999999997</v>
      </c>
      <c r="H47" s="53">
        <f t="shared" si="15"/>
        <v>0</v>
      </c>
      <c r="I47" s="53">
        <f t="shared" si="15"/>
        <v>0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0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v>0</v>
      </c>
      <c r="S47" s="53">
        <f t="shared" si="2"/>
        <v>386.72499999999997</v>
      </c>
      <c r="T47" s="53">
        <f t="shared" si="3"/>
        <v>0</v>
      </c>
      <c r="U47" s="53">
        <v>0</v>
      </c>
      <c r="V47" s="57"/>
      <c r="W47" s="13"/>
      <c r="X47" s="8"/>
      <c r="Y47" s="8"/>
      <c r="Z47" s="8"/>
    </row>
    <row r="48" spans="1:26" ht="94.5" x14ac:dyDescent="0.25">
      <c r="A48" s="60" t="s">
        <v>116</v>
      </c>
      <c r="B48" s="83" t="s">
        <v>140</v>
      </c>
      <c r="C48" s="61" t="s">
        <v>151</v>
      </c>
      <c r="D48" s="55">
        <v>53.462000000000003</v>
      </c>
      <c r="E48" s="55">
        <v>35.183999999999997</v>
      </c>
      <c r="F48" s="55">
        <v>0</v>
      </c>
      <c r="G48" s="55">
        <v>18.278000000000006</v>
      </c>
      <c r="H48" s="55">
        <f>J48+L48+N48+P48</f>
        <v>0</v>
      </c>
      <c r="I48" s="55">
        <f>K48+M48+O48+Q48</f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f t="shared" ref="S48:S52" si="16">G48-I48</f>
        <v>18.278000000000006</v>
      </c>
      <c r="T48" s="55">
        <f t="shared" ref="T48:T52" si="17">H48-I48</f>
        <v>0</v>
      </c>
      <c r="U48" s="55">
        <v>0</v>
      </c>
      <c r="V48" s="58"/>
      <c r="W48" s="13">
        <f>D48-E48-G48</f>
        <v>0</v>
      </c>
      <c r="X48" s="8"/>
      <c r="Y48" s="8"/>
      <c r="Z48" s="8"/>
    </row>
    <row r="49" spans="1:26" ht="31.5" x14ac:dyDescent="0.25">
      <c r="A49" s="60" t="s">
        <v>116</v>
      </c>
      <c r="B49" s="83" t="s">
        <v>146</v>
      </c>
      <c r="C49" s="61" t="s">
        <v>152</v>
      </c>
      <c r="D49" s="55">
        <v>19.273</v>
      </c>
      <c r="E49" s="55">
        <v>0</v>
      </c>
      <c r="F49" s="55">
        <v>0</v>
      </c>
      <c r="G49" s="55">
        <v>19.273</v>
      </c>
      <c r="H49" s="55">
        <f t="shared" ref="H49:H52" si="18">J49+L49+N49+P49</f>
        <v>0</v>
      </c>
      <c r="I49" s="55">
        <f t="shared" ref="I49:I52" si="19">K49+M49+O49+Q49</f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f t="shared" si="16"/>
        <v>19.273</v>
      </c>
      <c r="T49" s="55">
        <f t="shared" si="17"/>
        <v>0</v>
      </c>
      <c r="U49" s="55">
        <v>0</v>
      </c>
      <c r="V49" s="58"/>
      <c r="W49" s="13"/>
      <c r="X49" s="8"/>
      <c r="Y49" s="8"/>
      <c r="Z49" s="8"/>
    </row>
    <row r="50" spans="1:26" ht="78.75" x14ac:dyDescent="0.25">
      <c r="A50" s="60" t="s">
        <v>116</v>
      </c>
      <c r="B50" s="83" t="s">
        <v>153</v>
      </c>
      <c r="C50" s="61" t="s">
        <v>154</v>
      </c>
      <c r="D50" s="55">
        <v>304.95499999999998</v>
      </c>
      <c r="E50" s="55">
        <v>0</v>
      </c>
      <c r="F50" s="55">
        <v>0</v>
      </c>
      <c r="G50" s="55">
        <v>304.95499999999998</v>
      </c>
      <c r="H50" s="55">
        <f t="shared" si="18"/>
        <v>0</v>
      </c>
      <c r="I50" s="55">
        <f t="shared" si="19"/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f t="shared" si="16"/>
        <v>304.95499999999998</v>
      </c>
      <c r="T50" s="55">
        <f t="shared" si="17"/>
        <v>0</v>
      </c>
      <c r="U50" s="55">
        <v>0</v>
      </c>
      <c r="V50" s="58"/>
      <c r="W50" s="13"/>
      <c r="X50" s="8"/>
      <c r="Y50" s="8"/>
      <c r="Z50" s="8"/>
    </row>
    <row r="51" spans="1:26" ht="78.75" x14ac:dyDescent="0.25">
      <c r="A51" s="60" t="s">
        <v>116</v>
      </c>
      <c r="B51" s="83" t="s">
        <v>145</v>
      </c>
      <c r="C51" s="61" t="s">
        <v>155</v>
      </c>
      <c r="D51" s="55">
        <v>70.254999999999995</v>
      </c>
      <c r="E51" s="55">
        <v>36.19</v>
      </c>
      <c r="F51" s="55">
        <v>0</v>
      </c>
      <c r="G51" s="55">
        <v>34.064999999999998</v>
      </c>
      <c r="H51" s="55">
        <f t="shared" si="18"/>
        <v>0</v>
      </c>
      <c r="I51" s="55">
        <f t="shared" si="19"/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f t="shared" si="16"/>
        <v>34.064999999999998</v>
      </c>
      <c r="T51" s="55">
        <f t="shared" si="17"/>
        <v>0</v>
      </c>
      <c r="U51" s="55">
        <v>0</v>
      </c>
      <c r="V51" s="58"/>
      <c r="W51" s="13"/>
      <c r="X51" s="8"/>
      <c r="Y51" s="8"/>
      <c r="Z51" s="8"/>
    </row>
    <row r="52" spans="1:26" ht="94.5" x14ac:dyDescent="0.25">
      <c r="A52" s="60" t="s">
        <v>116</v>
      </c>
      <c r="B52" s="83" t="s">
        <v>156</v>
      </c>
      <c r="C52" s="61" t="s">
        <v>157</v>
      </c>
      <c r="D52" s="55">
        <v>10.154</v>
      </c>
      <c r="E52" s="55">
        <v>0</v>
      </c>
      <c r="F52" s="55">
        <v>0</v>
      </c>
      <c r="G52" s="55">
        <v>10.154</v>
      </c>
      <c r="H52" s="55">
        <f t="shared" si="18"/>
        <v>0</v>
      </c>
      <c r="I52" s="55">
        <f t="shared" si="19"/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f t="shared" si="16"/>
        <v>10.154</v>
      </c>
      <c r="T52" s="55">
        <f t="shared" si="17"/>
        <v>0</v>
      </c>
      <c r="U52" s="55">
        <v>0</v>
      </c>
      <c r="V52" s="58"/>
      <c r="W52" s="13"/>
      <c r="X52" s="8"/>
      <c r="Y52" s="8"/>
      <c r="Z52" s="8"/>
    </row>
    <row r="53" spans="1:26" ht="47.25" x14ac:dyDescent="0.25">
      <c r="A53" s="23" t="s">
        <v>54</v>
      </c>
      <c r="B53" s="24" t="s">
        <v>55</v>
      </c>
      <c r="C53" s="25" t="s">
        <v>26</v>
      </c>
      <c r="D53" s="33">
        <f>D54</f>
        <v>2121.4078769583334</v>
      </c>
      <c r="E53" s="33">
        <f t="shared" ref="E53:U53" si="20">E54</f>
        <v>646.54046474000017</v>
      </c>
      <c r="F53" s="33">
        <f t="shared" si="20"/>
        <v>0</v>
      </c>
      <c r="G53" s="33">
        <f t="shared" si="20"/>
        <v>1474.8674122183331</v>
      </c>
      <c r="H53" s="33">
        <f t="shared" si="20"/>
        <v>0</v>
      </c>
      <c r="I53" s="33">
        <f t="shared" si="20"/>
        <v>2.0853772099999999</v>
      </c>
      <c r="J53" s="33">
        <f t="shared" si="20"/>
        <v>0</v>
      </c>
      <c r="K53" s="33">
        <f t="shared" si="20"/>
        <v>2.0853772099999999</v>
      </c>
      <c r="L53" s="33">
        <f t="shared" si="20"/>
        <v>0</v>
      </c>
      <c r="M53" s="33">
        <f t="shared" si="20"/>
        <v>0</v>
      </c>
      <c r="N53" s="33">
        <f t="shared" si="20"/>
        <v>0</v>
      </c>
      <c r="O53" s="33">
        <f t="shared" si="20"/>
        <v>0</v>
      </c>
      <c r="P53" s="33">
        <f t="shared" si="20"/>
        <v>0</v>
      </c>
      <c r="Q53" s="33">
        <f t="shared" si="20"/>
        <v>0</v>
      </c>
      <c r="R53" s="33">
        <f t="shared" si="20"/>
        <v>0</v>
      </c>
      <c r="S53" s="33">
        <f t="shared" si="2"/>
        <v>1472.7820350083332</v>
      </c>
      <c r="T53" s="33">
        <f t="shared" si="3"/>
        <v>-2.0853772099999999</v>
      </c>
      <c r="U53" s="33">
        <f t="shared" si="20"/>
        <v>0</v>
      </c>
      <c r="V53" s="25"/>
      <c r="W53" s="13"/>
      <c r="X53" s="8"/>
      <c r="Y53" s="8"/>
      <c r="Z53" s="8"/>
    </row>
    <row r="54" spans="1:26" ht="78.75" x14ac:dyDescent="0.25">
      <c r="A54" s="26" t="s">
        <v>56</v>
      </c>
      <c r="B54" s="27" t="s">
        <v>57</v>
      </c>
      <c r="C54" s="28" t="s">
        <v>26</v>
      </c>
      <c r="D54" s="53">
        <f>D55+D58</f>
        <v>2121.4078769583334</v>
      </c>
      <c r="E54" s="53">
        <f t="shared" ref="E54:R54" si="21">E55+E58</f>
        <v>646.54046474000017</v>
      </c>
      <c r="F54" s="53">
        <f t="shared" si="21"/>
        <v>0</v>
      </c>
      <c r="G54" s="53">
        <f t="shared" si="21"/>
        <v>1474.8674122183331</v>
      </c>
      <c r="H54" s="53">
        <f t="shared" si="21"/>
        <v>0</v>
      </c>
      <c r="I54" s="53">
        <f t="shared" si="21"/>
        <v>2.0853772099999999</v>
      </c>
      <c r="J54" s="53">
        <f t="shared" si="21"/>
        <v>0</v>
      </c>
      <c r="K54" s="53">
        <f t="shared" si="21"/>
        <v>2.0853772099999999</v>
      </c>
      <c r="L54" s="53">
        <f t="shared" si="21"/>
        <v>0</v>
      </c>
      <c r="M54" s="53">
        <f t="shared" si="21"/>
        <v>0</v>
      </c>
      <c r="N54" s="53">
        <f t="shared" si="21"/>
        <v>0</v>
      </c>
      <c r="O54" s="53">
        <f t="shared" si="21"/>
        <v>0</v>
      </c>
      <c r="P54" s="53">
        <f t="shared" si="21"/>
        <v>0</v>
      </c>
      <c r="Q54" s="53">
        <f t="shared" si="21"/>
        <v>0</v>
      </c>
      <c r="R54" s="53">
        <f t="shared" si="21"/>
        <v>0</v>
      </c>
      <c r="S54" s="53">
        <f t="shared" si="2"/>
        <v>1472.7820350083332</v>
      </c>
      <c r="T54" s="53">
        <f t="shared" si="3"/>
        <v>-2.0853772099999999</v>
      </c>
      <c r="U54" s="53">
        <v>0</v>
      </c>
      <c r="V54" s="57"/>
      <c r="W54" s="13"/>
      <c r="X54" s="8"/>
      <c r="Y54" s="8"/>
      <c r="Z54" s="8"/>
    </row>
    <row r="55" spans="1:26" ht="31.5" x14ac:dyDescent="0.25">
      <c r="A55" s="26" t="s">
        <v>58</v>
      </c>
      <c r="B55" s="27" t="s">
        <v>59</v>
      </c>
      <c r="C55" s="28" t="s">
        <v>26</v>
      </c>
      <c r="D55" s="53">
        <f>SUM(D56:D57)</f>
        <v>212.358</v>
      </c>
      <c r="E55" s="53">
        <f t="shared" ref="E55:Q55" si="22">SUM(E56:E57)</f>
        <v>90.224609630000003</v>
      </c>
      <c r="F55" s="53">
        <f t="shared" si="22"/>
        <v>0</v>
      </c>
      <c r="G55" s="53">
        <f t="shared" si="22"/>
        <v>122.13339037</v>
      </c>
      <c r="H55" s="53">
        <f t="shared" si="22"/>
        <v>0</v>
      </c>
      <c r="I55" s="53">
        <f t="shared" si="22"/>
        <v>0</v>
      </c>
      <c r="J55" s="53">
        <f t="shared" si="22"/>
        <v>0</v>
      </c>
      <c r="K55" s="53">
        <f t="shared" si="22"/>
        <v>0</v>
      </c>
      <c r="L55" s="53">
        <f t="shared" si="22"/>
        <v>0</v>
      </c>
      <c r="M55" s="53">
        <f t="shared" si="22"/>
        <v>0</v>
      </c>
      <c r="N55" s="53">
        <f t="shared" si="22"/>
        <v>0</v>
      </c>
      <c r="O55" s="53">
        <f t="shared" si="22"/>
        <v>0</v>
      </c>
      <c r="P55" s="53">
        <f t="shared" si="22"/>
        <v>0</v>
      </c>
      <c r="Q55" s="53">
        <f t="shared" si="22"/>
        <v>0</v>
      </c>
      <c r="R55" s="53">
        <f t="shared" ref="R55:R56" si="23">R57</f>
        <v>0</v>
      </c>
      <c r="S55" s="53">
        <f t="shared" si="2"/>
        <v>122.13339037</v>
      </c>
      <c r="T55" s="53">
        <f t="shared" si="3"/>
        <v>0</v>
      </c>
      <c r="U55" s="53">
        <v>0</v>
      </c>
      <c r="V55" s="54"/>
      <c r="W55" s="13"/>
      <c r="X55" s="8"/>
      <c r="Y55" s="8"/>
      <c r="Z55" s="8"/>
    </row>
    <row r="56" spans="1:26" ht="63" x14ac:dyDescent="0.25">
      <c r="A56" s="32" t="s">
        <v>117</v>
      </c>
      <c r="B56" s="83" t="s">
        <v>118</v>
      </c>
      <c r="C56" s="32" t="s">
        <v>158</v>
      </c>
      <c r="D56" s="55">
        <v>116.07899999999999</v>
      </c>
      <c r="E56" s="55">
        <v>49.848817880000006</v>
      </c>
      <c r="F56" s="55">
        <v>0</v>
      </c>
      <c r="G56" s="55">
        <v>66.230182119999995</v>
      </c>
      <c r="H56" s="55">
        <f t="shared" ref="H56:H57" si="24">J56+L56+N56+P56</f>
        <v>0</v>
      </c>
      <c r="I56" s="55">
        <f t="shared" ref="I56:I57" si="25">K56+M56+O56+Q56</f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f t="shared" si="23"/>
        <v>0</v>
      </c>
      <c r="S56" s="55">
        <f t="shared" ref="S56" si="26">G56-I56</f>
        <v>66.230182119999995</v>
      </c>
      <c r="T56" s="55">
        <f t="shared" ref="T56" si="27">H56-I56</f>
        <v>0</v>
      </c>
      <c r="U56" s="55">
        <v>0</v>
      </c>
      <c r="V56" s="52"/>
      <c r="W56" s="13"/>
      <c r="X56" s="8"/>
      <c r="Y56" s="8"/>
      <c r="Z56" s="8"/>
    </row>
    <row r="57" spans="1:26" ht="63" x14ac:dyDescent="0.25">
      <c r="A57" s="32" t="s">
        <v>117</v>
      </c>
      <c r="B57" s="83" t="s">
        <v>141</v>
      </c>
      <c r="C57" s="32" t="s">
        <v>159</v>
      </c>
      <c r="D57" s="55">
        <v>96.278999999999996</v>
      </c>
      <c r="E57" s="55">
        <v>40.375791749999998</v>
      </c>
      <c r="F57" s="55">
        <v>0</v>
      </c>
      <c r="G57" s="55">
        <v>55.903208249999999</v>
      </c>
      <c r="H57" s="55">
        <f t="shared" si="24"/>
        <v>0</v>
      </c>
      <c r="I57" s="55">
        <f t="shared" si="25"/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f t="shared" si="2"/>
        <v>55.903208249999999</v>
      </c>
      <c r="T57" s="55">
        <f t="shared" si="3"/>
        <v>0</v>
      </c>
      <c r="U57" s="55">
        <v>0</v>
      </c>
      <c r="V57" s="52"/>
      <c r="W57" s="13"/>
      <c r="X57" s="8"/>
      <c r="Y57" s="8"/>
      <c r="Z57" s="8"/>
    </row>
    <row r="58" spans="1:26" ht="63" x14ac:dyDescent="0.25">
      <c r="A58" s="26" t="s">
        <v>60</v>
      </c>
      <c r="B58" s="27" t="s">
        <v>61</v>
      </c>
      <c r="C58" s="28" t="s">
        <v>26</v>
      </c>
      <c r="D58" s="53">
        <f>SUM(D59:D88)</f>
        <v>1909.0498769583332</v>
      </c>
      <c r="E58" s="53">
        <f t="shared" ref="E58:Q58" si="28">SUM(E59:E88)</f>
        <v>556.31585511000014</v>
      </c>
      <c r="F58" s="53">
        <f t="shared" si="28"/>
        <v>0</v>
      </c>
      <c r="G58" s="53">
        <f t="shared" si="28"/>
        <v>1352.7340218483332</v>
      </c>
      <c r="H58" s="53">
        <f t="shared" si="28"/>
        <v>0</v>
      </c>
      <c r="I58" s="53">
        <f t="shared" si="28"/>
        <v>2.0853772099999999</v>
      </c>
      <c r="J58" s="53">
        <f t="shared" si="28"/>
        <v>0</v>
      </c>
      <c r="K58" s="53">
        <f t="shared" si="28"/>
        <v>2.0853772099999999</v>
      </c>
      <c r="L58" s="53">
        <f t="shared" si="28"/>
        <v>0</v>
      </c>
      <c r="M58" s="53">
        <f t="shared" si="28"/>
        <v>0</v>
      </c>
      <c r="N58" s="53">
        <f t="shared" si="28"/>
        <v>0</v>
      </c>
      <c r="O58" s="53">
        <f t="shared" si="28"/>
        <v>0</v>
      </c>
      <c r="P58" s="53">
        <f t="shared" si="28"/>
        <v>0</v>
      </c>
      <c r="Q58" s="53">
        <f t="shared" si="28"/>
        <v>0</v>
      </c>
      <c r="R58" s="53">
        <f t="shared" ref="R58" si="29">SUM(R59:R84)</f>
        <v>0</v>
      </c>
      <c r="S58" s="53">
        <f t="shared" si="2"/>
        <v>1350.6486446383333</v>
      </c>
      <c r="T58" s="53">
        <f t="shared" si="3"/>
        <v>-2.0853772099999999</v>
      </c>
      <c r="U58" s="53">
        <v>0</v>
      </c>
      <c r="V58" s="54"/>
      <c r="W58" s="13"/>
      <c r="X58" s="8"/>
      <c r="Y58" s="8"/>
      <c r="Z58" s="8"/>
    </row>
    <row r="59" spans="1:26" ht="47.25" x14ac:dyDescent="0.25">
      <c r="A59" s="60" t="s">
        <v>119</v>
      </c>
      <c r="B59" s="84" t="s">
        <v>128</v>
      </c>
      <c r="C59" s="60" t="s">
        <v>160</v>
      </c>
      <c r="D59" s="55">
        <v>180.40199999999999</v>
      </c>
      <c r="E59" s="55">
        <v>80.882999999999996</v>
      </c>
      <c r="F59" s="55">
        <v>0</v>
      </c>
      <c r="G59" s="55">
        <v>99.518999999999991</v>
      </c>
      <c r="H59" s="55">
        <f t="shared" ref="H59:H84" si="30">J59+L59+N59+P59</f>
        <v>0</v>
      </c>
      <c r="I59" s="55">
        <f t="shared" ref="I59:I84" si="31">K59+M59+O59+Q59</f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f t="shared" si="2"/>
        <v>99.518999999999991</v>
      </c>
      <c r="T59" s="55">
        <f t="shared" si="3"/>
        <v>0</v>
      </c>
      <c r="U59" s="55">
        <v>0</v>
      </c>
      <c r="V59" s="59"/>
      <c r="W59" s="13"/>
      <c r="X59" s="8"/>
      <c r="Y59" s="8"/>
      <c r="Z59" s="8"/>
    </row>
    <row r="60" spans="1:26" ht="47.25" x14ac:dyDescent="0.25">
      <c r="A60" s="60" t="s">
        <v>119</v>
      </c>
      <c r="B60" s="84" t="s">
        <v>129</v>
      </c>
      <c r="C60" s="60" t="s">
        <v>161</v>
      </c>
      <c r="D60" s="55">
        <v>330.09300000000002</v>
      </c>
      <c r="E60" s="55">
        <v>126.88200000000001</v>
      </c>
      <c r="F60" s="55">
        <v>0</v>
      </c>
      <c r="G60" s="55">
        <v>203.21100000000001</v>
      </c>
      <c r="H60" s="55">
        <f t="shared" si="30"/>
        <v>0</v>
      </c>
      <c r="I60" s="55">
        <f t="shared" si="31"/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f t="shared" si="2"/>
        <v>203.21100000000001</v>
      </c>
      <c r="T60" s="55">
        <f t="shared" si="3"/>
        <v>0</v>
      </c>
      <c r="U60" s="55">
        <v>0</v>
      </c>
      <c r="V60" s="59"/>
      <c r="W60" s="13"/>
      <c r="X60" s="8"/>
      <c r="Y60" s="8"/>
      <c r="Z60" s="8"/>
    </row>
    <row r="61" spans="1:26" ht="94.5" x14ac:dyDescent="0.25">
      <c r="A61" s="60" t="s">
        <v>119</v>
      </c>
      <c r="B61" s="84" t="s">
        <v>127</v>
      </c>
      <c r="C61" s="60" t="s">
        <v>162</v>
      </c>
      <c r="D61" s="55">
        <v>65.224000000000004</v>
      </c>
      <c r="E61" s="55">
        <v>31.899000000000001</v>
      </c>
      <c r="F61" s="55">
        <v>0</v>
      </c>
      <c r="G61" s="55">
        <v>33.325000000000003</v>
      </c>
      <c r="H61" s="55">
        <f t="shared" si="30"/>
        <v>0</v>
      </c>
      <c r="I61" s="55">
        <f t="shared" si="31"/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f t="shared" si="2"/>
        <v>33.325000000000003</v>
      </c>
      <c r="T61" s="55">
        <f t="shared" si="3"/>
        <v>0</v>
      </c>
      <c r="U61" s="55">
        <v>0</v>
      </c>
      <c r="V61" s="59"/>
      <c r="W61" s="13"/>
      <c r="X61" s="8"/>
      <c r="Y61" s="8"/>
      <c r="Z61" s="8"/>
    </row>
    <row r="62" spans="1:26" ht="47.25" x14ac:dyDescent="0.25">
      <c r="A62" s="60" t="s">
        <v>119</v>
      </c>
      <c r="B62" s="84" t="s">
        <v>142</v>
      </c>
      <c r="C62" s="60" t="s">
        <v>163</v>
      </c>
      <c r="D62" s="55">
        <v>125.55699999999999</v>
      </c>
      <c r="E62" s="55">
        <v>42.152999999999999</v>
      </c>
      <c r="F62" s="55">
        <v>0</v>
      </c>
      <c r="G62" s="55">
        <v>83.403999999999996</v>
      </c>
      <c r="H62" s="55">
        <f t="shared" si="30"/>
        <v>0</v>
      </c>
      <c r="I62" s="55">
        <f t="shared" si="31"/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f t="shared" si="2"/>
        <v>83.403999999999996</v>
      </c>
      <c r="T62" s="55">
        <f t="shared" si="3"/>
        <v>0</v>
      </c>
      <c r="U62" s="55">
        <v>0</v>
      </c>
      <c r="V62" s="52"/>
      <c r="W62" s="13"/>
      <c r="X62" s="8"/>
      <c r="Y62" s="8"/>
      <c r="Z62" s="8"/>
    </row>
    <row r="63" spans="1:26" ht="63" x14ac:dyDescent="0.25">
      <c r="A63" s="60" t="s">
        <v>119</v>
      </c>
      <c r="B63" s="84" t="s">
        <v>120</v>
      </c>
      <c r="C63" s="60" t="s">
        <v>164</v>
      </c>
      <c r="D63" s="55">
        <v>332.625</v>
      </c>
      <c r="E63" s="55">
        <v>83.811000000000007</v>
      </c>
      <c r="F63" s="55">
        <v>0</v>
      </c>
      <c r="G63" s="55">
        <v>248.81399999999999</v>
      </c>
      <c r="H63" s="55">
        <f t="shared" si="30"/>
        <v>0</v>
      </c>
      <c r="I63" s="55">
        <f t="shared" si="31"/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f t="shared" si="2"/>
        <v>248.81399999999999</v>
      </c>
      <c r="T63" s="55">
        <f t="shared" si="3"/>
        <v>0</v>
      </c>
      <c r="U63" s="55">
        <v>0</v>
      </c>
      <c r="V63" s="59"/>
      <c r="W63" s="13"/>
      <c r="X63" s="8"/>
      <c r="Y63" s="8"/>
      <c r="Z63" s="8"/>
    </row>
    <row r="64" spans="1:26" ht="63" x14ac:dyDescent="0.25">
      <c r="A64" s="60" t="s">
        <v>119</v>
      </c>
      <c r="B64" s="84" t="s">
        <v>121</v>
      </c>
      <c r="C64" s="60" t="s">
        <v>165</v>
      </c>
      <c r="D64" s="55">
        <v>145.51587695833334</v>
      </c>
      <c r="E64" s="55">
        <v>60.615150989999997</v>
      </c>
      <c r="F64" s="55">
        <v>0</v>
      </c>
      <c r="G64" s="55">
        <v>84.900725968333347</v>
      </c>
      <c r="H64" s="55">
        <f t="shared" si="30"/>
        <v>0</v>
      </c>
      <c r="I64" s="55">
        <f t="shared" si="31"/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f t="shared" si="2"/>
        <v>84.900725968333347</v>
      </c>
      <c r="T64" s="55">
        <f t="shared" si="3"/>
        <v>0</v>
      </c>
      <c r="U64" s="55">
        <v>0</v>
      </c>
      <c r="V64" s="59"/>
      <c r="W64" s="13"/>
      <c r="X64" s="8"/>
      <c r="Y64" s="8"/>
      <c r="Z64" s="8"/>
    </row>
    <row r="65" spans="1:26" ht="31.5" x14ac:dyDescent="0.25">
      <c r="A65" s="60" t="s">
        <v>119</v>
      </c>
      <c r="B65" s="84" t="s">
        <v>130</v>
      </c>
      <c r="C65" s="60" t="s">
        <v>166</v>
      </c>
      <c r="D65" s="55">
        <v>53.887999999999998</v>
      </c>
      <c r="E65" s="55">
        <v>21.43</v>
      </c>
      <c r="F65" s="55">
        <v>0</v>
      </c>
      <c r="G65" s="55">
        <v>32.457999999999998</v>
      </c>
      <c r="H65" s="55">
        <f t="shared" si="30"/>
        <v>0</v>
      </c>
      <c r="I65" s="55">
        <f t="shared" si="31"/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f t="shared" si="2"/>
        <v>32.457999999999998</v>
      </c>
      <c r="T65" s="55">
        <f t="shared" si="3"/>
        <v>0</v>
      </c>
      <c r="U65" s="55">
        <v>0</v>
      </c>
      <c r="V65" s="59"/>
      <c r="W65" s="13"/>
      <c r="X65" s="8"/>
      <c r="Y65" s="8"/>
      <c r="Z65" s="8"/>
    </row>
    <row r="66" spans="1:26" ht="47.25" x14ac:dyDescent="0.25">
      <c r="A66" s="60" t="s">
        <v>119</v>
      </c>
      <c r="B66" s="84" t="s">
        <v>143</v>
      </c>
      <c r="C66" s="60" t="s">
        <v>167</v>
      </c>
      <c r="D66" s="55">
        <v>47.692999999999998</v>
      </c>
      <c r="E66" s="55">
        <v>22.393000000000001</v>
      </c>
      <c r="F66" s="55">
        <v>0</v>
      </c>
      <c r="G66" s="55">
        <v>25.299999999999997</v>
      </c>
      <c r="H66" s="55">
        <f t="shared" si="30"/>
        <v>0</v>
      </c>
      <c r="I66" s="55">
        <f t="shared" si="31"/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f t="shared" si="2"/>
        <v>25.299999999999997</v>
      </c>
      <c r="T66" s="55">
        <f t="shared" si="3"/>
        <v>0</v>
      </c>
      <c r="U66" s="55">
        <v>0</v>
      </c>
      <c r="V66" s="59"/>
      <c r="W66" s="13"/>
      <c r="X66" s="8"/>
      <c r="Y66" s="8"/>
      <c r="Z66" s="8"/>
    </row>
    <row r="67" spans="1:26" ht="63" x14ac:dyDescent="0.25">
      <c r="A67" s="60" t="s">
        <v>119</v>
      </c>
      <c r="B67" s="84" t="s">
        <v>168</v>
      </c>
      <c r="C67" s="60" t="s">
        <v>169</v>
      </c>
      <c r="D67" s="55">
        <v>21.108000000000001</v>
      </c>
      <c r="E67" s="55">
        <v>1.4830000000000001</v>
      </c>
      <c r="F67" s="55">
        <v>0</v>
      </c>
      <c r="G67" s="55">
        <v>19.625</v>
      </c>
      <c r="H67" s="55">
        <f t="shared" si="30"/>
        <v>0</v>
      </c>
      <c r="I67" s="55">
        <f t="shared" si="31"/>
        <v>2.9992499999999998E-2</v>
      </c>
      <c r="J67" s="55">
        <v>0</v>
      </c>
      <c r="K67" s="55">
        <f>29.9925/1000</f>
        <v>2.9992499999999998E-2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f t="shared" si="2"/>
        <v>19.595007500000001</v>
      </c>
      <c r="T67" s="55">
        <f t="shared" si="3"/>
        <v>-2.9992499999999998E-2</v>
      </c>
      <c r="U67" s="55">
        <v>0</v>
      </c>
      <c r="V67" s="58" t="s">
        <v>250</v>
      </c>
      <c r="W67" s="13"/>
      <c r="X67" s="8"/>
      <c r="Y67" s="8"/>
      <c r="Z67" s="8"/>
    </row>
    <row r="68" spans="1:26" ht="78.75" x14ac:dyDescent="0.25">
      <c r="A68" s="60" t="s">
        <v>119</v>
      </c>
      <c r="B68" s="84" t="s">
        <v>170</v>
      </c>
      <c r="C68" s="60" t="s">
        <v>171</v>
      </c>
      <c r="D68" s="55">
        <v>23.152000000000001</v>
      </c>
      <c r="E68" s="55">
        <v>0</v>
      </c>
      <c r="F68" s="55">
        <v>0</v>
      </c>
      <c r="G68" s="55">
        <v>23.152000000000001</v>
      </c>
      <c r="H68" s="55">
        <f t="shared" si="30"/>
        <v>0</v>
      </c>
      <c r="I68" s="55">
        <f t="shared" si="31"/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f t="shared" si="2"/>
        <v>23.152000000000001</v>
      </c>
      <c r="T68" s="55">
        <f t="shared" si="3"/>
        <v>0</v>
      </c>
      <c r="U68" s="55">
        <v>0</v>
      </c>
      <c r="V68" s="59"/>
      <c r="W68" s="13"/>
      <c r="X68" s="8"/>
      <c r="Y68" s="8"/>
      <c r="Z68" s="8"/>
    </row>
    <row r="69" spans="1:26" ht="47.25" x14ac:dyDescent="0.25">
      <c r="A69" s="60" t="s">
        <v>119</v>
      </c>
      <c r="B69" s="84" t="s">
        <v>172</v>
      </c>
      <c r="C69" s="60" t="s">
        <v>173</v>
      </c>
      <c r="D69" s="55">
        <v>330.65199999999999</v>
      </c>
      <c r="E69" s="55">
        <v>0</v>
      </c>
      <c r="F69" s="55">
        <v>0</v>
      </c>
      <c r="G69" s="55">
        <v>330.65199999999999</v>
      </c>
      <c r="H69" s="55">
        <f t="shared" si="30"/>
        <v>0</v>
      </c>
      <c r="I69" s="55">
        <f t="shared" si="31"/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f t="shared" si="2"/>
        <v>330.65199999999999</v>
      </c>
      <c r="T69" s="55">
        <f t="shared" si="3"/>
        <v>0</v>
      </c>
      <c r="U69" s="55">
        <v>0</v>
      </c>
      <c r="V69" s="59"/>
      <c r="W69" s="13"/>
      <c r="X69" s="8"/>
      <c r="Y69" s="8"/>
      <c r="Z69" s="8"/>
    </row>
    <row r="70" spans="1:26" ht="47.25" x14ac:dyDescent="0.25">
      <c r="A70" s="60" t="s">
        <v>119</v>
      </c>
      <c r="B70" s="84" t="s">
        <v>174</v>
      </c>
      <c r="C70" s="60" t="s">
        <v>175</v>
      </c>
      <c r="D70" s="55">
        <v>15.383999999999999</v>
      </c>
      <c r="E70" s="55">
        <v>0</v>
      </c>
      <c r="F70" s="55">
        <v>0</v>
      </c>
      <c r="G70" s="55">
        <v>15.383999999999999</v>
      </c>
      <c r="H70" s="55">
        <f t="shared" si="30"/>
        <v>0</v>
      </c>
      <c r="I70" s="55">
        <f t="shared" si="31"/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f t="shared" si="2"/>
        <v>15.383999999999999</v>
      </c>
      <c r="T70" s="55">
        <f t="shared" si="3"/>
        <v>0</v>
      </c>
      <c r="U70" s="55">
        <v>0</v>
      </c>
      <c r="V70" s="59"/>
      <c r="W70" s="13"/>
      <c r="X70" s="8"/>
      <c r="Y70" s="8"/>
      <c r="Z70" s="8"/>
    </row>
    <row r="71" spans="1:26" ht="47.25" x14ac:dyDescent="0.25">
      <c r="A71" s="60" t="s">
        <v>119</v>
      </c>
      <c r="B71" s="84" t="s">
        <v>176</v>
      </c>
      <c r="C71" s="60" t="s">
        <v>177</v>
      </c>
      <c r="D71" s="55">
        <v>15.383999999999999</v>
      </c>
      <c r="E71" s="55">
        <v>0</v>
      </c>
      <c r="F71" s="55">
        <v>0</v>
      </c>
      <c r="G71" s="55">
        <v>15.383999999999999</v>
      </c>
      <c r="H71" s="55">
        <f t="shared" si="30"/>
        <v>0</v>
      </c>
      <c r="I71" s="55">
        <f t="shared" si="31"/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f t="shared" si="2"/>
        <v>15.383999999999999</v>
      </c>
      <c r="T71" s="55">
        <f t="shared" si="3"/>
        <v>0</v>
      </c>
      <c r="U71" s="55">
        <v>0</v>
      </c>
      <c r="V71" s="59"/>
      <c r="W71" s="13"/>
      <c r="X71" s="8"/>
      <c r="Y71" s="8"/>
      <c r="Z71" s="8"/>
    </row>
    <row r="72" spans="1:26" ht="47.25" x14ac:dyDescent="0.25">
      <c r="A72" s="60" t="s">
        <v>119</v>
      </c>
      <c r="B72" s="84" t="s">
        <v>178</v>
      </c>
      <c r="C72" s="60" t="s">
        <v>179</v>
      </c>
      <c r="D72" s="55">
        <v>7.5299999999999994</v>
      </c>
      <c r="E72" s="55">
        <v>0</v>
      </c>
      <c r="F72" s="55">
        <v>0</v>
      </c>
      <c r="G72" s="55">
        <v>7.5299999999999994</v>
      </c>
      <c r="H72" s="55">
        <f t="shared" si="30"/>
        <v>0</v>
      </c>
      <c r="I72" s="55">
        <f t="shared" si="31"/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f t="shared" si="2"/>
        <v>7.5299999999999994</v>
      </c>
      <c r="T72" s="55">
        <f t="shared" si="3"/>
        <v>0</v>
      </c>
      <c r="U72" s="55">
        <v>0</v>
      </c>
      <c r="V72" s="59"/>
      <c r="W72" s="13"/>
      <c r="X72" s="8"/>
      <c r="Y72" s="8"/>
      <c r="Z72" s="8"/>
    </row>
    <row r="73" spans="1:26" ht="47.25" x14ac:dyDescent="0.25">
      <c r="A73" s="60" t="s">
        <v>119</v>
      </c>
      <c r="B73" s="84" t="s">
        <v>180</v>
      </c>
      <c r="C73" s="60" t="s">
        <v>181</v>
      </c>
      <c r="D73" s="55">
        <v>7.5299999999999994</v>
      </c>
      <c r="E73" s="55">
        <v>0</v>
      </c>
      <c r="F73" s="55">
        <v>0</v>
      </c>
      <c r="G73" s="55">
        <v>7.5299999999999994</v>
      </c>
      <c r="H73" s="55">
        <f t="shared" si="30"/>
        <v>0</v>
      </c>
      <c r="I73" s="55">
        <f t="shared" si="31"/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f t="shared" si="2"/>
        <v>7.5299999999999994</v>
      </c>
      <c r="T73" s="55">
        <f t="shared" si="3"/>
        <v>0</v>
      </c>
      <c r="U73" s="55">
        <v>0</v>
      </c>
      <c r="V73" s="59"/>
      <c r="W73" s="13"/>
      <c r="X73" s="8"/>
      <c r="Y73" s="8"/>
      <c r="Z73" s="8"/>
    </row>
    <row r="74" spans="1:26" ht="47.25" x14ac:dyDescent="0.25">
      <c r="A74" s="60" t="s">
        <v>119</v>
      </c>
      <c r="B74" s="84" t="s">
        <v>182</v>
      </c>
      <c r="C74" s="60" t="s">
        <v>183</v>
      </c>
      <c r="D74" s="55">
        <v>7.5299999999999994</v>
      </c>
      <c r="E74" s="55">
        <v>0</v>
      </c>
      <c r="F74" s="55">
        <v>0</v>
      </c>
      <c r="G74" s="55">
        <v>7.5299999999999994</v>
      </c>
      <c r="H74" s="55">
        <f t="shared" si="30"/>
        <v>0</v>
      </c>
      <c r="I74" s="55">
        <f t="shared" si="31"/>
        <v>0</v>
      </c>
      <c r="J74" s="55">
        <v>0</v>
      </c>
      <c r="K74" s="55">
        <v>0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f t="shared" si="2"/>
        <v>7.5299999999999994</v>
      </c>
      <c r="T74" s="55">
        <f t="shared" si="3"/>
        <v>0</v>
      </c>
      <c r="U74" s="55">
        <v>0</v>
      </c>
      <c r="V74" s="51"/>
      <c r="W74" s="13"/>
      <c r="X74" s="8"/>
      <c r="Y74" s="8"/>
      <c r="Z74" s="8"/>
    </row>
    <row r="75" spans="1:26" ht="31.5" x14ac:dyDescent="0.25">
      <c r="A75" s="60" t="s">
        <v>119</v>
      </c>
      <c r="B75" s="84" t="s">
        <v>184</v>
      </c>
      <c r="C75" s="60" t="s">
        <v>185</v>
      </c>
      <c r="D75" s="55">
        <v>4.415</v>
      </c>
      <c r="E75" s="55">
        <v>0</v>
      </c>
      <c r="F75" s="55">
        <v>0</v>
      </c>
      <c r="G75" s="55">
        <v>4.415</v>
      </c>
      <c r="H75" s="55">
        <f t="shared" si="30"/>
        <v>0</v>
      </c>
      <c r="I75" s="55">
        <f t="shared" si="31"/>
        <v>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f t="shared" si="2"/>
        <v>4.415</v>
      </c>
      <c r="T75" s="55">
        <f t="shared" si="3"/>
        <v>0</v>
      </c>
      <c r="U75" s="55">
        <v>0</v>
      </c>
      <c r="V75" s="59"/>
      <c r="W75" s="13"/>
      <c r="X75" s="8"/>
      <c r="Y75" s="8"/>
      <c r="Z75" s="8"/>
    </row>
    <row r="76" spans="1:26" ht="47.25" x14ac:dyDescent="0.25">
      <c r="A76" s="60" t="s">
        <v>119</v>
      </c>
      <c r="B76" s="84" t="s">
        <v>186</v>
      </c>
      <c r="C76" s="60" t="s">
        <v>187</v>
      </c>
      <c r="D76" s="55">
        <v>7.5299999999999994</v>
      </c>
      <c r="E76" s="55">
        <v>0</v>
      </c>
      <c r="F76" s="55">
        <v>0</v>
      </c>
      <c r="G76" s="55">
        <v>7.5299999999999994</v>
      </c>
      <c r="H76" s="55">
        <f t="shared" si="30"/>
        <v>0</v>
      </c>
      <c r="I76" s="55">
        <f t="shared" si="31"/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f t="shared" si="2"/>
        <v>7.5299999999999994</v>
      </c>
      <c r="T76" s="55">
        <f t="shared" si="3"/>
        <v>0</v>
      </c>
      <c r="U76" s="55">
        <v>0</v>
      </c>
      <c r="V76" s="59"/>
      <c r="W76" s="13"/>
      <c r="X76" s="8"/>
      <c r="Y76" s="8"/>
      <c r="Z76" s="8"/>
    </row>
    <row r="77" spans="1:26" ht="47.25" x14ac:dyDescent="0.25">
      <c r="A77" s="60" t="s">
        <v>119</v>
      </c>
      <c r="B77" s="84" t="s">
        <v>188</v>
      </c>
      <c r="C77" s="60" t="s">
        <v>189</v>
      </c>
      <c r="D77" s="55">
        <v>7.5299999999999994</v>
      </c>
      <c r="E77" s="55">
        <v>0</v>
      </c>
      <c r="F77" s="55">
        <v>0</v>
      </c>
      <c r="G77" s="55">
        <v>7.5299999999999994</v>
      </c>
      <c r="H77" s="55">
        <f t="shared" si="30"/>
        <v>0</v>
      </c>
      <c r="I77" s="55">
        <f t="shared" si="31"/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f t="shared" si="2"/>
        <v>7.5299999999999994</v>
      </c>
      <c r="T77" s="55">
        <f t="shared" si="3"/>
        <v>0</v>
      </c>
      <c r="U77" s="55">
        <v>0</v>
      </c>
      <c r="V77" s="52"/>
      <c r="W77" s="13"/>
      <c r="X77" s="8"/>
      <c r="Y77" s="8"/>
      <c r="Z77" s="8"/>
    </row>
    <row r="78" spans="1:26" ht="78.75" x14ac:dyDescent="0.25">
      <c r="A78" s="60" t="s">
        <v>119</v>
      </c>
      <c r="B78" s="84" t="s">
        <v>126</v>
      </c>
      <c r="C78" s="60" t="s">
        <v>190</v>
      </c>
      <c r="D78" s="55">
        <v>70.916000000000011</v>
      </c>
      <c r="E78" s="55">
        <v>23.033000000000001</v>
      </c>
      <c r="F78" s="55">
        <v>0</v>
      </c>
      <c r="G78" s="55">
        <v>47.88300000000001</v>
      </c>
      <c r="H78" s="55">
        <f t="shared" si="30"/>
        <v>0</v>
      </c>
      <c r="I78" s="55">
        <f t="shared" si="31"/>
        <v>0.86387820000000004</v>
      </c>
      <c r="J78" s="55">
        <v>0</v>
      </c>
      <c r="K78" s="55">
        <f>863.8782/1000</f>
        <v>0.86387820000000004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f t="shared" si="2"/>
        <v>47.019121800000008</v>
      </c>
      <c r="T78" s="55">
        <f t="shared" si="3"/>
        <v>-0.86387820000000004</v>
      </c>
      <c r="U78" s="55">
        <v>0</v>
      </c>
      <c r="V78" s="58" t="s">
        <v>251</v>
      </c>
      <c r="W78" s="13"/>
      <c r="X78" s="8"/>
      <c r="Y78" s="8"/>
      <c r="Z78" s="8"/>
    </row>
    <row r="79" spans="1:26" ht="78.75" x14ac:dyDescent="0.25">
      <c r="A79" s="60" t="s">
        <v>119</v>
      </c>
      <c r="B79" s="84" t="s">
        <v>122</v>
      </c>
      <c r="C79" s="60" t="s">
        <v>191</v>
      </c>
      <c r="D79" s="55">
        <v>29.627999999999997</v>
      </c>
      <c r="E79" s="55">
        <v>20.90537037</v>
      </c>
      <c r="F79" s="55">
        <v>0</v>
      </c>
      <c r="G79" s="55">
        <v>8.7226296299999966</v>
      </c>
      <c r="H79" s="55">
        <f t="shared" si="30"/>
        <v>0</v>
      </c>
      <c r="I79" s="55">
        <f t="shared" si="31"/>
        <v>0.61394340999999997</v>
      </c>
      <c r="J79" s="55">
        <v>0</v>
      </c>
      <c r="K79" s="55">
        <f>613.94341/1000</f>
        <v>0.61394340999999997</v>
      </c>
      <c r="L79" s="55">
        <v>0</v>
      </c>
      <c r="M79" s="55">
        <v>0</v>
      </c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55">
        <f t="shared" si="2"/>
        <v>8.1086862199999974</v>
      </c>
      <c r="T79" s="55">
        <f t="shared" si="3"/>
        <v>-0.61394340999999997</v>
      </c>
      <c r="U79" s="55">
        <v>0</v>
      </c>
      <c r="V79" s="58" t="s">
        <v>251</v>
      </c>
      <c r="W79" s="13"/>
      <c r="X79" s="8"/>
      <c r="Y79" s="8"/>
      <c r="Z79" s="8"/>
    </row>
    <row r="80" spans="1:26" ht="47.25" x14ac:dyDescent="0.25">
      <c r="A80" s="60" t="s">
        <v>119</v>
      </c>
      <c r="B80" s="84" t="s">
        <v>125</v>
      </c>
      <c r="C80" s="60" t="s">
        <v>192</v>
      </c>
      <c r="D80" s="55">
        <v>29.99</v>
      </c>
      <c r="E80" s="55">
        <v>17.857535479999999</v>
      </c>
      <c r="F80" s="55">
        <v>0</v>
      </c>
      <c r="G80" s="55">
        <v>12.132464519999999</v>
      </c>
      <c r="H80" s="55">
        <f t="shared" si="30"/>
        <v>0</v>
      </c>
      <c r="I80" s="55">
        <f t="shared" si="31"/>
        <v>0</v>
      </c>
      <c r="J80" s="55">
        <v>0</v>
      </c>
      <c r="K80" s="55">
        <v>0</v>
      </c>
      <c r="L80" s="55">
        <v>0</v>
      </c>
      <c r="M80" s="55">
        <v>0</v>
      </c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55">
        <f t="shared" si="2"/>
        <v>12.132464519999999</v>
      </c>
      <c r="T80" s="55">
        <f t="shared" si="3"/>
        <v>0</v>
      </c>
      <c r="U80" s="55">
        <v>0</v>
      </c>
      <c r="V80" s="59"/>
      <c r="W80" s="13"/>
      <c r="X80" s="8"/>
      <c r="Y80" s="8"/>
      <c r="Z80" s="8"/>
    </row>
    <row r="81" spans="1:26" ht="78.75" x14ac:dyDescent="0.25">
      <c r="A81" s="60" t="s">
        <v>119</v>
      </c>
      <c r="B81" s="84" t="s">
        <v>124</v>
      </c>
      <c r="C81" s="60" t="s">
        <v>193</v>
      </c>
      <c r="D81" s="55">
        <v>26.106000000000002</v>
      </c>
      <c r="E81" s="55">
        <v>17.86079827</v>
      </c>
      <c r="F81" s="55">
        <v>0</v>
      </c>
      <c r="G81" s="55">
        <v>8.2452017300000016</v>
      </c>
      <c r="H81" s="55">
        <f t="shared" si="30"/>
        <v>0</v>
      </c>
      <c r="I81" s="55">
        <f t="shared" si="31"/>
        <v>0.5775631</v>
      </c>
      <c r="J81" s="55">
        <v>0</v>
      </c>
      <c r="K81" s="55">
        <f>577.5631/1000</f>
        <v>0.5775631</v>
      </c>
      <c r="L81" s="55">
        <v>0</v>
      </c>
      <c r="M81" s="55">
        <v>0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v>0</v>
      </c>
      <c r="T81" s="55">
        <v>0</v>
      </c>
      <c r="U81" s="55">
        <v>0</v>
      </c>
      <c r="V81" s="58" t="s">
        <v>251</v>
      </c>
      <c r="W81" s="13"/>
      <c r="X81" s="8"/>
      <c r="Y81" s="8"/>
      <c r="Z81" s="8"/>
    </row>
    <row r="82" spans="1:26" ht="31.5" x14ac:dyDescent="0.25">
      <c r="A82" s="60" t="s">
        <v>119</v>
      </c>
      <c r="B82" s="84" t="s">
        <v>123</v>
      </c>
      <c r="C82" s="60" t="s">
        <v>194</v>
      </c>
      <c r="D82" s="55">
        <v>13.919</v>
      </c>
      <c r="E82" s="55">
        <v>5.1100000000000003</v>
      </c>
      <c r="F82" s="55">
        <v>0</v>
      </c>
      <c r="G82" s="55">
        <v>8.8090000000000011</v>
      </c>
      <c r="H82" s="55">
        <f t="shared" si="30"/>
        <v>0</v>
      </c>
      <c r="I82" s="55">
        <f t="shared" si="31"/>
        <v>0</v>
      </c>
      <c r="J82" s="55">
        <v>0</v>
      </c>
      <c r="K82" s="55">
        <v>0</v>
      </c>
      <c r="L82" s="55">
        <v>0</v>
      </c>
      <c r="M82" s="55">
        <v>0</v>
      </c>
      <c r="N82" s="55">
        <v>0</v>
      </c>
      <c r="O82" s="55">
        <v>0</v>
      </c>
      <c r="P82" s="55">
        <v>0</v>
      </c>
      <c r="Q82" s="55">
        <v>0</v>
      </c>
      <c r="R82" s="55">
        <v>0</v>
      </c>
      <c r="S82" s="55">
        <v>0</v>
      </c>
      <c r="T82" s="55">
        <v>0</v>
      </c>
      <c r="U82" s="55">
        <v>0</v>
      </c>
      <c r="V82" s="59"/>
      <c r="W82" s="13"/>
      <c r="X82" s="8"/>
      <c r="Y82" s="8"/>
      <c r="Z82" s="8"/>
    </row>
    <row r="83" spans="1:26" ht="63" x14ac:dyDescent="0.25">
      <c r="A83" s="60" t="s">
        <v>119</v>
      </c>
      <c r="B83" s="84" t="s">
        <v>195</v>
      </c>
      <c r="C83" s="60" t="s">
        <v>196</v>
      </c>
      <c r="D83" s="55">
        <v>7.6349999999999998</v>
      </c>
      <c r="E83" s="55">
        <v>0</v>
      </c>
      <c r="F83" s="55">
        <v>0</v>
      </c>
      <c r="G83" s="55">
        <v>7.6349999999999998</v>
      </c>
      <c r="H83" s="55">
        <f t="shared" si="30"/>
        <v>0</v>
      </c>
      <c r="I83" s="55">
        <f t="shared" si="31"/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f t="shared" si="2"/>
        <v>7.6349999999999998</v>
      </c>
      <c r="T83" s="55">
        <f t="shared" si="3"/>
        <v>0</v>
      </c>
      <c r="U83" s="55">
        <v>0</v>
      </c>
      <c r="V83" s="58"/>
      <c r="W83" s="13"/>
      <c r="X83" s="8"/>
      <c r="Y83" s="8"/>
      <c r="Z83" s="8"/>
    </row>
    <row r="84" spans="1:26" ht="47.25" x14ac:dyDescent="0.25">
      <c r="A84" s="60" t="s">
        <v>119</v>
      </c>
      <c r="B84" s="84" t="s">
        <v>197</v>
      </c>
      <c r="C84" s="60" t="s">
        <v>198</v>
      </c>
      <c r="D84" s="55">
        <v>2.113</v>
      </c>
      <c r="E84" s="55">
        <v>0</v>
      </c>
      <c r="F84" s="55">
        <v>0</v>
      </c>
      <c r="G84" s="55">
        <v>2.113</v>
      </c>
      <c r="H84" s="55">
        <f t="shared" si="30"/>
        <v>0</v>
      </c>
      <c r="I84" s="55">
        <f t="shared" si="31"/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55">
        <f t="shared" si="2"/>
        <v>2.113</v>
      </c>
      <c r="T84" s="55">
        <f t="shared" si="3"/>
        <v>0</v>
      </c>
      <c r="U84" s="55">
        <v>0</v>
      </c>
      <c r="V84" s="59"/>
      <c r="W84" s="13"/>
      <c r="X84" s="8"/>
      <c r="Y84" s="8"/>
      <c r="Z84" s="8"/>
    </row>
    <row r="85" spans="1:26" ht="47.25" x14ac:dyDescent="0.25">
      <c r="A85" s="32" t="s">
        <v>119</v>
      </c>
      <c r="B85" s="85" t="s">
        <v>245</v>
      </c>
      <c r="C85" s="32" t="s">
        <v>246</v>
      </c>
      <c r="D85" s="32" t="s">
        <v>246</v>
      </c>
      <c r="E85" s="32" t="s">
        <v>246</v>
      </c>
      <c r="F85" s="32" t="s">
        <v>246</v>
      </c>
      <c r="G85" s="32" t="s">
        <v>246</v>
      </c>
      <c r="H85" s="55">
        <f t="shared" ref="H85:H88" si="32">J85+L85+N85+P85</f>
        <v>0</v>
      </c>
      <c r="I85" s="55">
        <f t="shared" ref="I85:I88" si="33">K85+M85+O85+Q85</f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55">
        <v>0</v>
      </c>
      <c r="T85" s="55">
        <f t="shared" ref="T85:T88" si="34">H85-I85</f>
        <v>0</v>
      </c>
      <c r="U85" s="55">
        <v>0</v>
      </c>
      <c r="V85" s="59"/>
      <c r="W85" s="13"/>
      <c r="X85" s="8"/>
      <c r="Y85" s="8"/>
      <c r="Z85" s="8"/>
    </row>
    <row r="86" spans="1:26" ht="78.75" x14ac:dyDescent="0.25">
      <c r="A86" s="32" t="s">
        <v>119</v>
      </c>
      <c r="B86" s="85" t="s">
        <v>247</v>
      </c>
      <c r="C86" s="32" t="s">
        <v>246</v>
      </c>
      <c r="D86" s="32" t="s">
        <v>246</v>
      </c>
      <c r="E86" s="32" t="s">
        <v>246</v>
      </c>
      <c r="F86" s="32" t="s">
        <v>246</v>
      </c>
      <c r="G86" s="32" t="s">
        <v>246</v>
      </c>
      <c r="H86" s="55">
        <f t="shared" si="32"/>
        <v>0</v>
      </c>
      <c r="I86" s="55">
        <f t="shared" si="33"/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f t="shared" si="34"/>
        <v>0</v>
      </c>
      <c r="U86" s="55">
        <v>0</v>
      </c>
      <c r="V86" s="59"/>
      <c r="W86" s="13"/>
      <c r="X86" s="8"/>
      <c r="Y86" s="8"/>
      <c r="Z86" s="8"/>
    </row>
    <row r="87" spans="1:26" ht="63" x14ac:dyDescent="0.25">
      <c r="A87" s="32" t="s">
        <v>119</v>
      </c>
      <c r="B87" s="85" t="s">
        <v>248</v>
      </c>
      <c r="C87" s="32" t="s">
        <v>246</v>
      </c>
      <c r="D87" s="32" t="s">
        <v>246</v>
      </c>
      <c r="E87" s="32" t="s">
        <v>246</v>
      </c>
      <c r="F87" s="32" t="s">
        <v>246</v>
      </c>
      <c r="G87" s="32" t="s">
        <v>246</v>
      </c>
      <c r="H87" s="55">
        <f t="shared" si="32"/>
        <v>0</v>
      </c>
      <c r="I87" s="55">
        <f t="shared" si="33"/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v>0</v>
      </c>
      <c r="T87" s="55">
        <f t="shared" si="34"/>
        <v>0</v>
      </c>
      <c r="U87" s="55">
        <v>0</v>
      </c>
      <c r="V87" s="59"/>
      <c r="W87" s="13"/>
      <c r="X87" s="8"/>
      <c r="Y87" s="8"/>
      <c r="Z87" s="8"/>
    </row>
    <row r="88" spans="1:26" ht="31.5" x14ac:dyDescent="0.25">
      <c r="A88" s="32" t="s">
        <v>119</v>
      </c>
      <c r="B88" s="85" t="s">
        <v>249</v>
      </c>
      <c r="C88" s="32" t="s">
        <v>246</v>
      </c>
      <c r="D88" s="32" t="s">
        <v>246</v>
      </c>
      <c r="E88" s="32" t="s">
        <v>246</v>
      </c>
      <c r="F88" s="32" t="s">
        <v>246</v>
      </c>
      <c r="G88" s="32" t="s">
        <v>246</v>
      </c>
      <c r="H88" s="55">
        <f t="shared" si="32"/>
        <v>0</v>
      </c>
      <c r="I88" s="55">
        <f t="shared" si="33"/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v>0</v>
      </c>
      <c r="T88" s="55">
        <f t="shared" si="34"/>
        <v>0</v>
      </c>
      <c r="U88" s="55">
        <v>0</v>
      </c>
      <c r="V88" s="59"/>
      <c r="W88" s="13"/>
      <c r="X88" s="8"/>
      <c r="Y88" s="8"/>
      <c r="Z88" s="8"/>
    </row>
    <row r="89" spans="1:26" ht="47.25" x14ac:dyDescent="0.25">
      <c r="A89" s="26" t="s">
        <v>62</v>
      </c>
      <c r="B89" s="27" t="s">
        <v>63</v>
      </c>
      <c r="C89" s="28" t="s">
        <v>26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f t="shared" si="2"/>
        <v>0</v>
      </c>
      <c r="T89" s="53">
        <f t="shared" si="3"/>
        <v>0</v>
      </c>
      <c r="U89" s="53">
        <v>0</v>
      </c>
      <c r="V89" s="57"/>
      <c r="W89" s="13"/>
      <c r="X89" s="8"/>
      <c r="Y89" s="8"/>
      <c r="Z89" s="8"/>
    </row>
    <row r="90" spans="1:26" ht="31.5" x14ac:dyDescent="0.25">
      <c r="A90" s="26" t="s">
        <v>64</v>
      </c>
      <c r="B90" s="27" t="s">
        <v>65</v>
      </c>
      <c r="C90" s="28" t="s">
        <v>26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f t="shared" si="2"/>
        <v>0</v>
      </c>
      <c r="T90" s="55">
        <f t="shared" si="3"/>
        <v>0</v>
      </c>
      <c r="U90" s="55">
        <v>0</v>
      </c>
      <c r="V90" s="54"/>
      <c r="W90" s="13"/>
      <c r="X90" s="8"/>
      <c r="Y90" s="8"/>
      <c r="Z90" s="8"/>
    </row>
    <row r="91" spans="1:26" ht="47.25" x14ac:dyDescent="0.25">
      <c r="A91" s="26" t="s">
        <v>66</v>
      </c>
      <c r="B91" s="27" t="s">
        <v>67</v>
      </c>
      <c r="C91" s="28" t="s">
        <v>26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f t="shared" ref="S91:S112" si="35">G91-I91</f>
        <v>0</v>
      </c>
      <c r="T91" s="34">
        <f t="shared" ref="T91:T112" si="36">H91-I91</f>
        <v>0</v>
      </c>
      <c r="U91" s="34">
        <v>0</v>
      </c>
      <c r="V91" s="28"/>
      <c r="W91" s="13"/>
      <c r="X91" s="8"/>
      <c r="Y91" s="8"/>
      <c r="Z91" s="8"/>
    </row>
    <row r="92" spans="1:26" ht="47.25" x14ac:dyDescent="0.25">
      <c r="A92" s="26" t="s">
        <v>68</v>
      </c>
      <c r="B92" s="27" t="s">
        <v>69</v>
      </c>
      <c r="C92" s="28" t="s">
        <v>26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f t="shared" si="35"/>
        <v>0</v>
      </c>
      <c r="T92" s="34">
        <f t="shared" si="36"/>
        <v>0</v>
      </c>
      <c r="U92" s="34">
        <v>0</v>
      </c>
      <c r="V92" s="28"/>
      <c r="W92" s="13"/>
      <c r="X92" s="8"/>
      <c r="Y92" s="8"/>
      <c r="Z92" s="8"/>
    </row>
    <row r="93" spans="1:26" ht="47.25" x14ac:dyDescent="0.25">
      <c r="A93" s="29" t="s">
        <v>70</v>
      </c>
      <c r="B93" s="30" t="s">
        <v>71</v>
      </c>
      <c r="C93" s="31" t="s">
        <v>26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5">
        <f t="shared" si="35"/>
        <v>0</v>
      </c>
      <c r="T93" s="55">
        <f t="shared" si="36"/>
        <v>0</v>
      </c>
      <c r="U93" s="55">
        <v>0</v>
      </c>
      <c r="V93" s="52"/>
      <c r="W93" s="13"/>
      <c r="X93" s="8"/>
      <c r="Y93" s="8"/>
      <c r="Z93" s="8"/>
    </row>
    <row r="94" spans="1:26" ht="31.5" x14ac:dyDescent="0.25">
      <c r="A94" s="29" t="s">
        <v>72</v>
      </c>
      <c r="B94" s="30" t="s">
        <v>73</v>
      </c>
      <c r="C94" s="31" t="s">
        <v>26</v>
      </c>
      <c r="D94" s="55">
        <v>0</v>
      </c>
      <c r="E94" s="55">
        <v>0</v>
      </c>
      <c r="F94" s="55">
        <v>0</v>
      </c>
      <c r="G94" s="55">
        <v>0</v>
      </c>
      <c r="H94" s="55">
        <v>0</v>
      </c>
      <c r="I94" s="55">
        <v>0</v>
      </c>
      <c r="J94" s="55">
        <v>0</v>
      </c>
      <c r="K94" s="55">
        <v>0</v>
      </c>
      <c r="L94" s="55">
        <v>0</v>
      </c>
      <c r="M94" s="55">
        <v>0</v>
      </c>
      <c r="N94" s="55">
        <v>0</v>
      </c>
      <c r="O94" s="55">
        <v>0</v>
      </c>
      <c r="P94" s="55">
        <v>0</v>
      </c>
      <c r="Q94" s="55">
        <v>0</v>
      </c>
      <c r="R94" s="55">
        <v>0</v>
      </c>
      <c r="S94" s="55">
        <f t="shared" si="35"/>
        <v>0</v>
      </c>
      <c r="T94" s="55">
        <f t="shared" si="36"/>
        <v>0</v>
      </c>
      <c r="U94" s="55">
        <v>0</v>
      </c>
      <c r="V94" s="52"/>
      <c r="W94" s="13"/>
      <c r="X94" s="8"/>
      <c r="Y94" s="8"/>
      <c r="Z94" s="8"/>
    </row>
    <row r="95" spans="1:26" ht="31.5" x14ac:dyDescent="0.25">
      <c r="A95" s="29" t="s">
        <v>74</v>
      </c>
      <c r="B95" s="30" t="s">
        <v>75</v>
      </c>
      <c r="C95" s="31" t="s">
        <v>26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55">
        <f t="shared" si="35"/>
        <v>0</v>
      </c>
      <c r="T95" s="55">
        <f t="shared" si="36"/>
        <v>0</v>
      </c>
      <c r="U95" s="55">
        <v>0</v>
      </c>
      <c r="V95" s="56"/>
      <c r="W95" s="13"/>
      <c r="X95" s="8"/>
      <c r="Y95" s="8"/>
      <c r="Z95" s="8"/>
    </row>
    <row r="96" spans="1:26" ht="47.25" x14ac:dyDescent="0.25">
      <c r="A96" s="29" t="s">
        <v>76</v>
      </c>
      <c r="B96" s="30" t="s">
        <v>77</v>
      </c>
      <c r="C96" s="31" t="s">
        <v>26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f t="shared" si="35"/>
        <v>0</v>
      </c>
      <c r="T96" s="55">
        <f t="shared" si="36"/>
        <v>0</v>
      </c>
      <c r="U96" s="55">
        <v>0</v>
      </c>
      <c r="V96" s="56"/>
      <c r="W96" s="13"/>
      <c r="X96" s="8"/>
      <c r="Y96" s="8"/>
      <c r="Z96" s="8"/>
    </row>
    <row r="97" spans="1:26" ht="63" x14ac:dyDescent="0.25">
      <c r="A97" s="29" t="s">
        <v>78</v>
      </c>
      <c r="B97" s="30" t="s">
        <v>79</v>
      </c>
      <c r="C97" s="31" t="s">
        <v>26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55">
        <v>0</v>
      </c>
      <c r="N97" s="55">
        <v>0</v>
      </c>
      <c r="O97" s="55">
        <v>0</v>
      </c>
      <c r="P97" s="55">
        <v>0</v>
      </c>
      <c r="Q97" s="55">
        <v>0</v>
      </c>
      <c r="R97" s="55">
        <v>0</v>
      </c>
      <c r="S97" s="55">
        <f t="shared" si="35"/>
        <v>0</v>
      </c>
      <c r="T97" s="55">
        <f t="shared" si="36"/>
        <v>0</v>
      </c>
      <c r="U97" s="55">
        <v>0</v>
      </c>
      <c r="V97" s="52"/>
      <c r="W97" s="13"/>
      <c r="X97" s="8"/>
      <c r="Y97" s="8"/>
      <c r="Z97" s="8"/>
    </row>
    <row r="98" spans="1:26" ht="47.25" x14ac:dyDescent="0.25">
      <c r="A98" s="29" t="s">
        <v>80</v>
      </c>
      <c r="B98" s="30" t="s">
        <v>81</v>
      </c>
      <c r="C98" s="31" t="s">
        <v>26</v>
      </c>
      <c r="D98" s="55">
        <v>0</v>
      </c>
      <c r="E98" s="55">
        <v>0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  <c r="L98" s="55">
        <v>0</v>
      </c>
      <c r="M98" s="55">
        <v>0</v>
      </c>
      <c r="N98" s="55">
        <v>0</v>
      </c>
      <c r="O98" s="55">
        <v>0</v>
      </c>
      <c r="P98" s="55">
        <v>0</v>
      </c>
      <c r="Q98" s="55">
        <v>0</v>
      </c>
      <c r="R98" s="55">
        <v>0</v>
      </c>
      <c r="S98" s="55">
        <f t="shared" si="35"/>
        <v>0</v>
      </c>
      <c r="T98" s="55">
        <f t="shared" si="36"/>
        <v>0</v>
      </c>
      <c r="U98" s="55">
        <v>0</v>
      </c>
      <c r="V98" s="52"/>
      <c r="W98" s="13"/>
      <c r="X98" s="8"/>
      <c r="Y98" s="8"/>
      <c r="Z98" s="8"/>
    </row>
    <row r="99" spans="1:26" ht="47.25" x14ac:dyDescent="0.25">
      <c r="A99" s="29" t="s">
        <v>82</v>
      </c>
      <c r="B99" s="30" t="s">
        <v>83</v>
      </c>
      <c r="C99" s="31" t="s">
        <v>26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L99" s="55">
        <v>0</v>
      </c>
      <c r="M99" s="55">
        <v>0</v>
      </c>
      <c r="N99" s="55">
        <v>0</v>
      </c>
      <c r="O99" s="55">
        <v>0</v>
      </c>
      <c r="P99" s="55">
        <v>0</v>
      </c>
      <c r="Q99" s="55">
        <v>0</v>
      </c>
      <c r="R99" s="55">
        <v>0</v>
      </c>
      <c r="S99" s="55">
        <f t="shared" si="35"/>
        <v>0</v>
      </c>
      <c r="T99" s="55">
        <f t="shared" si="36"/>
        <v>0</v>
      </c>
      <c r="U99" s="55">
        <v>0</v>
      </c>
      <c r="V99" s="52"/>
      <c r="W99" s="13"/>
      <c r="X99" s="8"/>
      <c r="Y99" s="8"/>
      <c r="Z99" s="8"/>
    </row>
    <row r="100" spans="1:26" ht="63" x14ac:dyDescent="0.25">
      <c r="A100" s="29" t="s">
        <v>84</v>
      </c>
      <c r="B100" s="30" t="s">
        <v>85</v>
      </c>
      <c r="C100" s="31" t="s">
        <v>26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0</v>
      </c>
      <c r="P100" s="55">
        <v>0</v>
      </c>
      <c r="Q100" s="55">
        <v>0</v>
      </c>
      <c r="R100" s="55">
        <v>0</v>
      </c>
      <c r="S100" s="55">
        <f t="shared" si="35"/>
        <v>0</v>
      </c>
      <c r="T100" s="55">
        <f t="shared" si="36"/>
        <v>0</v>
      </c>
      <c r="U100" s="55">
        <v>0</v>
      </c>
      <c r="V100" s="52"/>
      <c r="W100" s="13"/>
      <c r="X100" s="8"/>
      <c r="Y100" s="8"/>
      <c r="Z100" s="8"/>
    </row>
    <row r="101" spans="1:26" ht="63" x14ac:dyDescent="0.25">
      <c r="A101" s="26" t="s">
        <v>86</v>
      </c>
      <c r="B101" s="27" t="s">
        <v>87</v>
      </c>
      <c r="C101" s="28" t="s">
        <v>26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f t="shared" si="35"/>
        <v>0</v>
      </c>
      <c r="T101" s="34">
        <f t="shared" si="36"/>
        <v>0</v>
      </c>
      <c r="U101" s="34">
        <v>0</v>
      </c>
      <c r="V101" s="34"/>
      <c r="W101" s="13"/>
      <c r="X101" s="8"/>
      <c r="Y101" s="8"/>
      <c r="Z101" s="8"/>
    </row>
    <row r="102" spans="1:26" ht="31.5" x14ac:dyDescent="0.25">
      <c r="A102" s="29" t="s">
        <v>88</v>
      </c>
      <c r="B102" s="30" t="s">
        <v>89</v>
      </c>
      <c r="C102" s="31" t="s">
        <v>26</v>
      </c>
      <c r="D102" s="55">
        <v>0</v>
      </c>
      <c r="E102" s="55">
        <v>0</v>
      </c>
      <c r="F102" s="55">
        <v>0</v>
      </c>
      <c r="G102" s="55">
        <v>0</v>
      </c>
      <c r="H102" s="55">
        <v>0</v>
      </c>
      <c r="I102" s="55">
        <v>0</v>
      </c>
      <c r="J102" s="55">
        <v>0</v>
      </c>
      <c r="K102" s="55">
        <v>0</v>
      </c>
      <c r="L102" s="55">
        <v>0</v>
      </c>
      <c r="M102" s="55">
        <v>0</v>
      </c>
      <c r="N102" s="55">
        <v>0</v>
      </c>
      <c r="O102" s="55">
        <v>0</v>
      </c>
      <c r="P102" s="55">
        <v>0</v>
      </c>
      <c r="Q102" s="55">
        <v>0</v>
      </c>
      <c r="R102" s="55">
        <v>0</v>
      </c>
      <c r="S102" s="55">
        <f t="shared" si="35"/>
        <v>0</v>
      </c>
      <c r="T102" s="55">
        <f t="shared" si="36"/>
        <v>0</v>
      </c>
      <c r="U102" s="55">
        <v>0</v>
      </c>
      <c r="V102" s="52"/>
      <c r="W102" s="13"/>
      <c r="X102" s="8"/>
      <c r="Y102" s="8"/>
      <c r="Z102" s="8"/>
    </row>
    <row r="103" spans="1:26" ht="47.25" x14ac:dyDescent="0.25">
      <c r="A103" s="29" t="s">
        <v>90</v>
      </c>
      <c r="B103" s="30" t="s">
        <v>91</v>
      </c>
      <c r="C103" s="31" t="s">
        <v>26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5">
        <v>0</v>
      </c>
      <c r="L103" s="55">
        <v>0</v>
      </c>
      <c r="M103" s="55">
        <v>0</v>
      </c>
      <c r="N103" s="55">
        <v>0</v>
      </c>
      <c r="O103" s="55">
        <v>0</v>
      </c>
      <c r="P103" s="55">
        <v>0</v>
      </c>
      <c r="Q103" s="55">
        <v>0</v>
      </c>
      <c r="R103" s="55">
        <v>0</v>
      </c>
      <c r="S103" s="55">
        <f t="shared" si="35"/>
        <v>0</v>
      </c>
      <c r="T103" s="55">
        <f t="shared" si="36"/>
        <v>0</v>
      </c>
      <c r="U103" s="55">
        <v>0</v>
      </c>
      <c r="V103" s="52"/>
      <c r="W103" s="13"/>
      <c r="X103" s="8"/>
      <c r="Y103" s="8"/>
      <c r="Z103" s="8"/>
    </row>
    <row r="104" spans="1:26" ht="63" x14ac:dyDescent="0.25">
      <c r="A104" s="23" t="s">
        <v>131</v>
      </c>
      <c r="B104" s="24" t="s">
        <v>132</v>
      </c>
      <c r="C104" s="25" t="s">
        <v>26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f t="shared" si="35"/>
        <v>0</v>
      </c>
      <c r="T104" s="35">
        <f t="shared" si="36"/>
        <v>0</v>
      </c>
      <c r="U104" s="35">
        <v>0</v>
      </c>
      <c r="V104" s="25"/>
      <c r="W104" s="13"/>
      <c r="X104" s="8"/>
      <c r="Y104" s="8"/>
      <c r="Z104" s="8"/>
    </row>
    <row r="105" spans="1:26" ht="63" x14ac:dyDescent="0.25">
      <c r="A105" s="26" t="s">
        <v>133</v>
      </c>
      <c r="B105" s="27" t="s">
        <v>134</v>
      </c>
      <c r="C105" s="28" t="s">
        <v>26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f t="shared" si="35"/>
        <v>0</v>
      </c>
      <c r="T105" s="34">
        <f t="shared" si="36"/>
        <v>0</v>
      </c>
      <c r="U105" s="34">
        <v>0</v>
      </c>
      <c r="V105" s="28"/>
      <c r="W105" s="13"/>
      <c r="X105" s="8"/>
      <c r="Y105" s="8"/>
      <c r="Z105" s="8"/>
    </row>
    <row r="106" spans="1:26" ht="63" x14ac:dyDescent="0.25">
      <c r="A106" s="26" t="s">
        <v>135</v>
      </c>
      <c r="B106" s="27" t="s">
        <v>136</v>
      </c>
      <c r="C106" s="28" t="s">
        <v>26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f t="shared" si="35"/>
        <v>0</v>
      </c>
      <c r="T106" s="34">
        <f t="shared" si="36"/>
        <v>0</v>
      </c>
      <c r="U106" s="34">
        <v>0</v>
      </c>
      <c r="V106" s="28"/>
      <c r="W106" s="13"/>
      <c r="X106" s="8"/>
      <c r="Y106" s="8"/>
      <c r="Z106" s="8"/>
    </row>
    <row r="107" spans="1:26" ht="47.25" x14ac:dyDescent="0.25">
      <c r="A107" s="23" t="s">
        <v>92</v>
      </c>
      <c r="B107" s="24" t="s">
        <v>93</v>
      </c>
      <c r="C107" s="25" t="s">
        <v>26</v>
      </c>
      <c r="D107" s="35">
        <f>SUM(D108:D109)</f>
        <v>5.0110000000000001</v>
      </c>
      <c r="E107" s="35">
        <f t="shared" ref="E107:G107" si="37">SUM(E108:E109)</f>
        <v>0</v>
      </c>
      <c r="F107" s="35">
        <f t="shared" si="37"/>
        <v>0</v>
      </c>
      <c r="G107" s="35">
        <f t="shared" si="37"/>
        <v>5.0110000000000001</v>
      </c>
      <c r="H107" s="35">
        <f t="shared" ref="H107" si="38">SUM(H108:H109)</f>
        <v>0</v>
      </c>
      <c r="I107" s="35">
        <f t="shared" ref="I107" si="39">SUM(I108:I109)</f>
        <v>0</v>
      </c>
      <c r="J107" s="35">
        <f t="shared" ref="J107" si="40">SUM(J108:J109)</f>
        <v>0</v>
      </c>
      <c r="K107" s="35">
        <f t="shared" ref="K107" si="41">SUM(K108:K109)</f>
        <v>0</v>
      </c>
      <c r="L107" s="35">
        <f t="shared" ref="L107" si="42">SUM(L108:L109)</f>
        <v>0</v>
      </c>
      <c r="M107" s="35">
        <f t="shared" ref="M107" si="43">SUM(M108:M109)</f>
        <v>0</v>
      </c>
      <c r="N107" s="35">
        <f t="shared" ref="N107" si="44">SUM(N108:N109)</f>
        <v>0</v>
      </c>
      <c r="O107" s="35">
        <f t="shared" ref="O107" si="45">SUM(O108:O109)</f>
        <v>0</v>
      </c>
      <c r="P107" s="35">
        <f t="shared" ref="P107" si="46">SUM(P108:P109)</f>
        <v>0</v>
      </c>
      <c r="Q107" s="35">
        <f t="shared" ref="Q107" si="47">SUM(Q108:Q109)</f>
        <v>0</v>
      </c>
      <c r="R107" s="35">
        <v>0</v>
      </c>
      <c r="S107" s="35">
        <f t="shared" si="35"/>
        <v>5.0110000000000001</v>
      </c>
      <c r="T107" s="35">
        <f t="shared" si="36"/>
        <v>0</v>
      </c>
      <c r="U107" s="35">
        <v>0</v>
      </c>
      <c r="V107" s="35"/>
      <c r="W107" s="13"/>
      <c r="X107" s="8"/>
      <c r="Y107" s="8"/>
      <c r="Z107" s="8"/>
    </row>
    <row r="108" spans="1:26" ht="78.75" x14ac:dyDescent="0.25">
      <c r="A108" s="60" t="s">
        <v>199</v>
      </c>
      <c r="B108" s="84" t="s">
        <v>200</v>
      </c>
      <c r="C108" s="60" t="s">
        <v>201</v>
      </c>
      <c r="D108" s="55">
        <v>3.9030000000000005</v>
      </c>
      <c r="E108" s="55">
        <v>0</v>
      </c>
      <c r="F108" s="55">
        <v>0</v>
      </c>
      <c r="G108" s="55">
        <v>3.9030000000000005</v>
      </c>
      <c r="H108" s="55">
        <f t="shared" ref="H108:H109" si="48">J108+L108+N108+P108</f>
        <v>0</v>
      </c>
      <c r="I108" s="55">
        <f t="shared" ref="I108:I109" si="49">K108+M108+O108+Q108</f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f t="shared" si="35"/>
        <v>3.9030000000000005</v>
      </c>
      <c r="T108" s="55">
        <f t="shared" si="36"/>
        <v>0</v>
      </c>
      <c r="U108" s="55">
        <v>0</v>
      </c>
      <c r="V108" s="59"/>
      <c r="W108" s="13"/>
      <c r="X108" s="8"/>
      <c r="Y108" s="8"/>
      <c r="Z108" s="8"/>
    </row>
    <row r="109" spans="1:26" ht="47.25" x14ac:dyDescent="0.25">
      <c r="A109" s="60" t="s">
        <v>199</v>
      </c>
      <c r="B109" s="84" t="s">
        <v>202</v>
      </c>
      <c r="C109" s="60" t="s">
        <v>203</v>
      </c>
      <c r="D109" s="55">
        <v>1.1079999999999999</v>
      </c>
      <c r="E109" s="55">
        <v>0</v>
      </c>
      <c r="F109" s="55">
        <v>0</v>
      </c>
      <c r="G109" s="55">
        <v>1.1079999999999999</v>
      </c>
      <c r="H109" s="55">
        <f t="shared" si="48"/>
        <v>0</v>
      </c>
      <c r="I109" s="55">
        <f t="shared" si="49"/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5">
        <v>0</v>
      </c>
      <c r="S109" s="55">
        <f t="shared" ref="S109" si="50">G109-I109</f>
        <v>1.1079999999999999</v>
      </c>
      <c r="T109" s="55">
        <f t="shared" ref="T109" si="51">H109-I109</f>
        <v>0</v>
      </c>
      <c r="U109" s="55">
        <v>0</v>
      </c>
      <c r="V109" s="59"/>
      <c r="W109" s="13"/>
      <c r="X109" s="8"/>
      <c r="Y109" s="8"/>
      <c r="Z109" s="8"/>
    </row>
    <row r="110" spans="1:26" ht="47.25" x14ac:dyDescent="0.25">
      <c r="A110" s="23" t="s">
        <v>137</v>
      </c>
      <c r="B110" s="24" t="s">
        <v>138</v>
      </c>
      <c r="C110" s="25" t="s">
        <v>26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f t="shared" si="35"/>
        <v>0</v>
      </c>
      <c r="T110" s="35">
        <f t="shared" si="36"/>
        <v>0</v>
      </c>
      <c r="U110" s="35">
        <v>0</v>
      </c>
      <c r="V110" s="35"/>
      <c r="W110" s="13"/>
      <c r="X110" s="8"/>
      <c r="Y110" s="8"/>
      <c r="Z110" s="8"/>
    </row>
    <row r="111" spans="1:26" ht="31.5" x14ac:dyDescent="0.25">
      <c r="A111" s="23" t="s">
        <v>94</v>
      </c>
      <c r="B111" s="24" t="s">
        <v>95</v>
      </c>
      <c r="C111" s="25" t="s">
        <v>26</v>
      </c>
      <c r="D111" s="35">
        <f t="shared" ref="D111:R111" si="52">SUM(D112:D132)</f>
        <v>83.950500000000005</v>
      </c>
      <c r="E111" s="35">
        <f t="shared" si="52"/>
        <v>2.0242305000000003</v>
      </c>
      <c r="F111" s="35">
        <f t="shared" si="52"/>
        <v>0</v>
      </c>
      <c r="G111" s="35">
        <f t="shared" si="52"/>
        <v>81.926269500000004</v>
      </c>
      <c r="H111" s="35">
        <f t="shared" si="52"/>
        <v>0</v>
      </c>
      <c r="I111" s="35">
        <f t="shared" si="52"/>
        <v>0</v>
      </c>
      <c r="J111" s="35">
        <f t="shared" si="52"/>
        <v>0</v>
      </c>
      <c r="K111" s="35">
        <f t="shared" si="52"/>
        <v>0</v>
      </c>
      <c r="L111" s="35">
        <f t="shared" si="52"/>
        <v>0</v>
      </c>
      <c r="M111" s="35">
        <f t="shared" si="52"/>
        <v>0</v>
      </c>
      <c r="N111" s="35">
        <f t="shared" si="52"/>
        <v>0</v>
      </c>
      <c r="O111" s="35">
        <f t="shared" si="52"/>
        <v>0</v>
      </c>
      <c r="P111" s="35">
        <f t="shared" si="52"/>
        <v>0</v>
      </c>
      <c r="Q111" s="35">
        <f t="shared" si="52"/>
        <v>0</v>
      </c>
      <c r="R111" s="35">
        <f t="shared" si="52"/>
        <v>0</v>
      </c>
      <c r="S111" s="35">
        <f t="shared" si="35"/>
        <v>81.926269500000004</v>
      </c>
      <c r="T111" s="35">
        <f t="shared" si="36"/>
        <v>0</v>
      </c>
      <c r="U111" s="35">
        <v>0</v>
      </c>
      <c r="V111" s="35"/>
      <c r="W111" s="13"/>
      <c r="X111" s="8"/>
      <c r="Y111" s="8"/>
      <c r="Z111" s="8"/>
    </row>
    <row r="112" spans="1:26" ht="47.25" x14ac:dyDescent="0.25">
      <c r="A112" s="60" t="s">
        <v>139</v>
      </c>
      <c r="B112" s="84" t="s">
        <v>204</v>
      </c>
      <c r="C112" s="60" t="s">
        <v>205</v>
      </c>
      <c r="D112" s="55">
        <v>8.2279999999999998</v>
      </c>
      <c r="E112" s="55">
        <v>0</v>
      </c>
      <c r="F112" s="55">
        <v>0</v>
      </c>
      <c r="G112" s="55">
        <v>8.2279999999999998</v>
      </c>
      <c r="H112" s="55">
        <f t="shared" ref="H112:H132" si="53">J112+L112+N112+P112</f>
        <v>0</v>
      </c>
      <c r="I112" s="55">
        <f t="shared" ref="I112:I132" si="54">K112+M112+O112+Q112</f>
        <v>0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55">
        <f t="shared" si="35"/>
        <v>8.2279999999999998</v>
      </c>
      <c r="T112" s="55">
        <f t="shared" si="36"/>
        <v>0</v>
      </c>
      <c r="U112" s="55">
        <v>0</v>
      </c>
      <c r="V112" s="59"/>
      <c r="W112" s="13"/>
      <c r="X112" s="8"/>
      <c r="Y112" s="8"/>
      <c r="Z112" s="8"/>
    </row>
    <row r="113" spans="1:26" ht="47.25" x14ac:dyDescent="0.25">
      <c r="A113" s="60" t="s">
        <v>139</v>
      </c>
      <c r="B113" s="84" t="s">
        <v>206</v>
      </c>
      <c r="C113" s="60" t="s">
        <v>207</v>
      </c>
      <c r="D113" s="55">
        <v>8.5820000000000007</v>
      </c>
      <c r="E113" s="55">
        <v>0</v>
      </c>
      <c r="F113" s="55">
        <v>0</v>
      </c>
      <c r="G113" s="55">
        <v>8.5820000000000007</v>
      </c>
      <c r="H113" s="55">
        <f t="shared" si="53"/>
        <v>0</v>
      </c>
      <c r="I113" s="55">
        <f t="shared" si="54"/>
        <v>0</v>
      </c>
      <c r="J113" s="55">
        <v>0</v>
      </c>
      <c r="K113" s="55">
        <v>0</v>
      </c>
      <c r="L113" s="55">
        <v>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f t="shared" ref="S113:S132" si="55">G113-I113</f>
        <v>8.5820000000000007</v>
      </c>
      <c r="T113" s="55">
        <f t="shared" ref="T113:T132" si="56">H113-I113</f>
        <v>0</v>
      </c>
      <c r="U113" s="55">
        <v>0</v>
      </c>
      <c r="V113" s="58"/>
      <c r="W113" s="13"/>
      <c r="X113" s="8"/>
      <c r="Y113" s="8"/>
      <c r="Z113" s="8"/>
    </row>
    <row r="114" spans="1:26" ht="47.25" x14ac:dyDescent="0.25">
      <c r="A114" s="60" t="s">
        <v>139</v>
      </c>
      <c r="B114" s="84" t="s">
        <v>208</v>
      </c>
      <c r="C114" s="60" t="s">
        <v>209</v>
      </c>
      <c r="D114" s="55">
        <v>8.5820000000000007</v>
      </c>
      <c r="E114" s="55">
        <v>0</v>
      </c>
      <c r="F114" s="55">
        <v>0</v>
      </c>
      <c r="G114" s="55">
        <v>8.5820000000000007</v>
      </c>
      <c r="H114" s="55">
        <f t="shared" si="53"/>
        <v>0</v>
      </c>
      <c r="I114" s="55">
        <f t="shared" si="54"/>
        <v>0</v>
      </c>
      <c r="J114" s="55">
        <v>0</v>
      </c>
      <c r="K114" s="55">
        <v>0</v>
      </c>
      <c r="L114" s="55">
        <v>0</v>
      </c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f t="shared" si="55"/>
        <v>8.5820000000000007</v>
      </c>
      <c r="T114" s="55">
        <f t="shared" si="56"/>
        <v>0</v>
      </c>
      <c r="U114" s="55">
        <v>0</v>
      </c>
      <c r="V114" s="58"/>
      <c r="W114" s="13"/>
      <c r="X114" s="8"/>
      <c r="Y114" s="8"/>
      <c r="Z114" s="8"/>
    </row>
    <row r="115" spans="1:26" ht="31.5" x14ac:dyDescent="0.25">
      <c r="A115" s="60" t="s">
        <v>139</v>
      </c>
      <c r="B115" s="84" t="s">
        <v>144</v>
      </c>
      <c r="C115" s="60" t="s">
        <v>210</v>
      </c>
      <c r="D115" s="55">
        <v>5.4030000000000005</v>
      </c>
      <c r="E115" s="55">
        <v>0.42623050000000001</v>
      </c>
      <c r="F115" s="55">
        <v>0</v>
      </c>
      <c r="G115" s="55">
        <v>4.9767695000000005</v>
      </c>
      <c r="H115" s="55">
        <f t="shared" si="53"/>
        <v>0</v>
      </c>
      <c r="I115" s="55">
        <f t="shared" si="54"/>
        <v>0</v>
      </c>
      <c r="J115" s="55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f t="shared" si="55"/>
        <v>4.9767695000000005</v>
      </c>
      <c r="T115" s="55">
        <f t="shared" si="56"/>
        <v>0</v>
      </c>
      <c r="U115" s="55">
        <v>0</v>
      </c>
      <c r="V115" s="58"/>
      <c r="W115" s="13"/>
      <c r="X115" s="8"/>
      <c r="Y115" s="8"/>
      <c r="Z115" s="8"/>
    </row>
    <row r="116" spans="1:26" ht="31.5" x14ac:dyDescent="0.25">
      <c r="A116" s="60" t="s">
        <v>139</v>
      </c>
      <c r="B116" s="84" t="s">
        <v>211</v>
      </c>
      <c r="C116" s="60" t="s">
        <v>212</v>
      </c>
      <c r="D116" s="55">
        <v>19.941000000000003</v>
      </c>
      <c r="E116" s="55">
        <v>1.5980000000000001</v>
      </c>
      <c r="F116" s="55">
        <v>0</v>
      </c>
      <c r="G116" s="55">
        <v>18.343000000000004</v>
      </c>
      <c r="H116" s="55">
        <f t="shared" si="53"/>
        <v>0</v>
      </c>
      <c r="I116" s="55">
        <f t="shared" si="54"/>
        <v>0</v>
      </c>
      <c r="J116" s="55">
        <v>0</v>
      </c>
      <c r="K116" s="55">
        <v>0</v>
      </c>
      <c r="L116" s="55">
        <v>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f t="shared" si="55"/>
        <v>18.343000000000004</v>
      </c>
      <c r="T116" s="55">
        <f t="shared" si="56"/>
        <v>0</v>
      </c>
      <c r="U116" s="55">
        <v>0</v>
      </c>
      <c r="V116" s="58"/>
      <c r="W116" s="13"/>
      <c r="X116" s="8"/>
      <c r="Y116" s="8"/>
      <c r="Z116" s="8"/>
    </row>
    <row r="117" spans="1:26" ht="31.5" x14ac:dyDescent="0.25">
      <c r="A117" s="60" t="s">
        <v>139</v>
      </c>
      <c r="B117" s="84" t="s">
        <v>213</v>
      </c>
      <c r="C117" s="60" t="s">
        <v>214</v>
      </c>
      <c r="D117" s="55">
        <v>7.6619999999999999</v>
      </c>
      <c r="E117" s="55">
        <v>0</v>
      </c>
      <c r="F117" s="55">
        <v>0</v>
      </c>
      <c r="G117" s="55">
        <v>7.6619999999999999</v>
      </c>
      <c r="H117" s="55">
        <f t="shared" si="53"/>
        <v>0</v>
      </c>
      <c r="I117" s="55">
        <f t="shared" si="54"/>
        <v>0</v>
      </c>
      <c r="J117" s="55">
        <v>0</v>
      </c>
      <c r="K117" s="55">
        <v>0</v>
      </c>
      <c r="L117" s="55">
        <v>0</v>
      </c>
      <c r="M117" s="55">
        <v>0</v>
      </c>
      <c r="N117" s="55">
        <v>0</v>
      </c>
      <c r="O117" s="55">
        <v>0</v>
      </c>
      <c r="P117" s="55">
        <v>0</v>
      </c>
      <c r="Q117" s="55">
        <v>0</v>
      </c>
      <c r="R117" s="55">
        <v>0</v>
      </c>
      <c r="S117" s="55">
        <f t="shared" si="55"/>
        <v>7.6619999999999999</v>
      </c>
      <c r="T117" s="55">
        <f t="shared" si="56"/>
        <v>0</v>
      </c>
      <c r="U117" s="55">
        <v>0</v>
      </c>
      <c r="V117" s="58"/>
      <c r="W117" s="13"/>
      <c r="X117" s="8"/>
      <c r="Y117" s="8"/>
      <c r="Z117" s="8"/>
    </row>
    <row r="118" spans="1:26" ht="31.5" x14ac:dyDescent="0.25">
      <c r="A118" s="60" t="s">
        <v>139</v>
      </c>
      <c r="B118" s="84" t="s">
        <v>215</v>
      </c>
      <c r="C118" s="60" t="s">
        <v>216</v>
      </c>
      <c r="D118" s="55">
        <v>0.56000000000000005</v>
      </c>
      <c r="E118" s="55">
        <v>0</v>
      </c>
      <c r="F118" s="55">
        <v>0</v>
      </c>
      <c r="G118" s="55">
        <v>0.56000000000000005</v>
      </c>
      <c r="H118" s="55">
        <f t="shared" si="53"/>
        <v>0</v>
      </c>
      <c r="I118" s="55">
        <f t="shared" si="54"/>
        <v>0</v>
      </c>
      <c r="J118" s="55">
        <v>0</v>
      </c>
      <c r="K118" s="55">
        <v>0</v>
      </c>
      <c r="L118" s="55">
        <v>0</v>
      </c>
      <c r="M118" s="55">
        <v>0</v>
      </c>
      <c r="N118" s="55">
        <v>0</v>
      </c>
      <c r="O118" s="55">
        <v>0</v>
      </c>
      <c r="P118" s="55">
        <v>0</v>
      </c>
      <c r="Q118" s="55">
        <v>0</v>
      </c>
      <c r="R118" s="55">
        <v>0</v>
      </c>
      <c r="S118" s="55">
        <f t="shared" si="55"/>
        <v>0.56000000000000005</v>
      </c>
      <c r="T118" s="55">
        <f t="shared" si="56"/>
        <v>0</v>
      </c>
      <c r="U118" s="55">
        <v>0</v>
      </c>
      <c r="V118" s="58"/>
      <c r="W118" s="13"/>
      <c r="X118" s="8"/>
      <c r="Y118" s="8"/>
      <c r="Z118" s="8"/>
    </row>
    <row r="119" spans="1:26" ht="47.25" x14ac:dyDescent="0.25">
      <c r="A119" s="60" t="s">
        <v>139</v>
      </c>
      <c r="B119" s="84" t="s">
        <v>217</v>
      </c>
      <c r="C119" s="60" t="s">
        <v>218</v>
      </c>
      <c r="D119" s="55">
        <v>6.9139999999999997</v>
      </c>
      <c r="E119" s="55">
        <v>0</v>
      </c>
      <c r="F119" s="55">
        <v>0</v>
      </c>
      <c r="G119" s="55">
        <v>6.9139999999999997</v>
      </c>
      <c r="H119" s="55">
        <f t="shared" si="53"/>
        <v>0</v>
      </c>
      <c r="I119" s="55">
        <f t="shared" si="54"/>
        <v>0</v>
      </c>
      <c r="J119" s="55">
        <v>0</v>
      </c>
      <c r="K119" s="55">
        <v>0</v>
      </c>
      <c r="L119" s="55">
        <v>0</v>
      </c>
      <c r="M119" s="55">
        <v>0</v>
      </c>
      <c r="N119" s="55">
        <v>0</v>
      </c>
      <c r="O119" s="55">
        <v>0</v>
      </c>
      <c r="P119" s="55">
        <v>0</v>
      </c>
      <c r="Q119" s="55">
        <v>0</v>
      </c>
      <c r="R119" s="55">
        <v>0</v>
      </c>
      <c r="S119" s="55">
        <f t="shared" si="55"/>
        <v>6.9139999999999997</v>
      </c>
      <c r="T119" s="55">
        <f t="shared" si="56"/>
        <v>0</v>
      </c>
      <c r="U119" s="55">
        <v>0</v>
      </c>
      <c r="V119" s="58"/>
      <c r="W119" s="13"/>
      <c r="X119" s="8"/>
      <c r="Y119" s="8"/>
      <c r="Z119" s="8"/>
    </row>
    <row r="120" spans="1:26" ht="31.5" x14ac:dyDescent="0.25">
      <c r="A120" s="60" t="s">
        <v>139</v>
      </c>
      <c r="B120" s="84" t="s">
        <v>219</v>
      </c>
      <c r="C120" s="60" t="s">
        <v>220</v>
      </c>
      <c r="D120" s="55">
        <v>0.23299999999999998</v>
      </c>
      <c r="E120" s="55">
        <v>0</v>
      </c>
      <c r="F120" s="55">
        <v>0</v>
      </c>
      <c r="G120" s="55">
        <v>0.23299999999999998</v>
      </c>
      <c r="H120" s="55">
        <f t="shared" si="53"/>
        <v>0</v>
      </c>
      <c r="I120" s="55">
        <f t="shared" si="54"/>
        <v>0</v>
      </c>
      <c r="J120" s="55">
        <v>0</v>
      </c>
      <c r="K120" s="55">
        <v>0</v>
      </c>
      <c r="L120" s="55">
        <v>0</v>
      </c>
      <c r="M120" s="55">
        <v>0</v>
      </c>
      <c r="N120" s="55">
        <v>0</v>
      </c>
      <c r="O120" s="55">
        <v>0</v>
      </c>
      <c r="P120" s="55">
        <v>0</v>
      </c>
      <c r="Q120" s="55">
        <v>0</v>
      </c>
      <c r="R120" s="55">
        <v>0</v>
      </c>
      <c r="S120" s="55">
        <f t="shared" si="55"/>
        <v>0.23299999999999998</v>
      </c>
      <c r="T120" s="55">
        <f t="shared" si="56"/>
        <v>0</v>
      </c>
      <c r="U120" s="55">
        <v>0</v>
      </c>
      <c r="V120" s="58"/>
      <c r="W120" s="13"/>
      <c r="X120" s="8"/>
      <c r="Y120" s="8"/>
      <c r="Z120" s="8"/>
    </row>
    <row r="121" spans="1:26" ht="31.5" x14ac:dyDescent="0.25">
      <c r="A121" s="60" t="s">
        <v>139</v>
      </c>
      <c r="B121" s="84" t="s">
        <v>221</v>
      </c>
      <c r="C121" s="60" t="s">
        <v>222</v>
      </c>
      <c r="D121" s="55">
        <v>2.0970000000000004</v>
      </c>
      <c r="E121" s="55">
        <v>0</v>
      </c>
      <c r="F121" s="55">
        <v>0</v>
      </c>
      <c r="G121" s="55">
        <v>2.0970000000000004</v>
      </c>
      <c r="H121" s="55">
        <f t="shared" si="53"/>
        <v>0</v>
      </c>
      <c r="I121" s="55">
        <f t="shared" si="54"/>
        <v>0</v>
      </c>
      <c r="J121" s="55">
        <v>0</v>
      </c>
      <c r="K121" s="55">
        <v>0</v>
      </c>
      <c r="L121" s="55">
        <v>0</v>
      </c>
      <c r="M121" s="55">
        <v>0</v>
      </c>
      <c r="N121" s="55">
        <v>0</v>
      </c>
      <c r="O121" s="55">
        <v>0</v>
      </c>
      <c r="P121" s="55">
        <v>0</v>
      </c>
      <c r="Q121" s="55">
        <v>0</v>
      </c>
      <c r="R121" s="55">
        <v>0</v>
      </c>
      <c r="S121" s="55">
        <f t="shared" si="55"/>
        <v>2.0970000000000004</v>
      </c>
      <c r="T121" s="55">
        <f t="shared" si="56"/>
        <v>0</v>
      </c>
      <c r="U121" s="55">
        <v>0</v>
      </c>
      <c r="V121" s="58"/>
      <c r="W121" s="13"/>
      <c r="X121" s="8"/>
      <c r="Y121" s="8"/>
      <c r="Z121" s="8"/>
    </row>
    <row r="122" spans="1:26" ht="31.5" x14ac:dyDescent="0.25">
      <c r="A122" s="60" t="s">
        <v>139</v>
      </c>
      <c r="B122" s="84" t="s">
        <v>223</v>
      </c>
      <c r="C122" s="60" t="s">
        <v>224</v>
      </c>
      <c r="D122" s="55">
        <v>0.24</v>
      </c>
      <c r="E122" s="55">
        <v>0</v>
      </c>
      <c r="F122" s="55">
        <v>0</v>
      </c>
      <c r="G122" s="55">
        <v>0.24</v>
      </c>
      <c r="H122" s="55">
        <f t="shared" si="53"/>
        <v>0</v>
      </c>
      <c r="I122" s="55">
        <f t="shared" si="54"/>
        <v>0</v>
      </c>
      <c r="J122" s="55">
        <v>0</v>
      </c>
      <c r="K122" s="55">
        <v>0</v>
      </c>
      <c r="L122" s="55">
        <v>0</v>
      </c>
      <c r="M122" s="55">
        <v>0</v>
      </c>
      <c r="N122" s="55">
        <v>0</v>
      </c>
      <c r="O122" s="55">
        <v>0</v>
      </c>
      <c r="P122" s="55">
        <v>0</v>
      </c>
      <c r="Q122" s="55">
        <v>0</v>
      </c>
      <c r="R122" s="55">
        <v>0</v>
      </c>
      <c r="S122" s="55">
        <f t="shared" si="55"/>
        <v>0.24</v>
      </c>
      <c r="T122" s="55">
        <f t="shared" si="56"/>
        <v>0</v>
      </c>
      <c r="U122" s="55">
        <v>0</v>
      </c>
      <c r="V122" s="59"/>
      <c r="W122" s="13"/>
      <c r="X122" s="8"/>
      <c r="Y122" s="8"/>
      <c r="Z122" s="8"/>
    </row>
    <row r="123" spans="1:26" x14ac:dyDescent="0.25">
      <c r="A123" s="60" t="s">
        <v>139</v>
      </c>
      <c r="B123" s="84" t="s">
        <v>225</v>
      </c>
      <c r="C123" s="60" t="s">
        <v>226</v>
      </c>
      <c r="D123" s="55">
        <v>1.806</v>
      </c>
      <c r="E123" s="55">
        <v>0</v>
      </c>
      <c r="F123" s="55">
        <v>0</v>
      </c>
      <c r="G123" s="55">
        <v>1.806</v>
      </c>
      <c r="H123" s="55">
        <f t="shared" si="53"/>
        <v>0</v>
      </c>
      <c r="I123" s="55">
        <f t="shared" si="54"/>
        <v>0</v>
      </c>
      <c r="J123" s="55">
        <v>0</v>
      </c>
      <c r="K123" s="55">
        <v>0</v>
      </c>
      <c r="L123" s="55">
        <v>0</v>
      </c>
      <c r="M123" s="55">
        <v>0</v>
      </c>
      <c r="N123" s="55">
        <v>0</v>
      </c>
      <c r="O123" s="55">
        <v>0</v>
      </c>
      <c r="P123" s="55">
        <v>0</v>
      </c>
      <c r="Q123" s="55">
        <v>0</v>
      </c>
      <c r="R123" s="55">
        <v>0</v>
      </c>
      <c r="S123" s="55">
        <f t="shared" si="55"/>
        <v>1.806</v>
      </c>
      <c r="T123" s="55">
        <f t="shared" si="56"/>
        <v>0</v>
      </c>
      <c r="U123" s="55">
        <v>0</v>
      </c>
      <c r="V123" s="59"/>
      <c r="W123" s="13"/>
      <c r="X123" s="8"/>
      <c r="Y123" s="8"/>
      <c r="Z123" s="8"/>
    </row>
    <row r="124" spans="1:26" x14ac:dyDescent="0.25">
      <c r="A124" s="60" t="s">
        <v>139</v>
      </c>
      <c r="B124" s="84" t="s">
        <v>227</v>
      </c>
      <c r="C124" s="60" t="s">
        <v>228</v>
      </c>
      <c r="D124" s="55">
        <v>3.9729999999999999</v>
      </c>
      <c r="E124" s="55">
        <v>0</v>
      </c>
      <c r="F124" s="55">
        <v>0</v>
      </c>
      <c r="G124" s="55">
        <v>3.9729999999999999</v>
      </c>
      <c r="H124" s="55">
        <f t="shared" si="53"/>
        <v>0</v>
      </c>
      <c r="I124" s="55">
        <f t="shared" si="54"/>
        <v>0</v>
      </c>
      <c r="J124" s="55">
        <v>0</v>
      </c>
      <c r="K124" s="55">
        <v>0</v>
      </c>
      <c r="L124" s="55">
        <v>0</v>
      </c>
      <c r="M124" s="55">
        <v>0</v>
      </c>
      <c r="N124" s="55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f t="shared" si="55"/>
        <v>3.9729999999999999</v>
      </c>
      <c r="T124" s="55">
        <f t="shared" si="56"/>
        <v>0</v>
      </c>
      <c r="U124" s="55">
        <v>0</v>
      </c>
      <c r="V124" s="52"/>
      <c r="W124" s="13"/>
      <c r="X124" s="8"/>
      <c r="Y124" s="8"/>
      <c r="Z124" s="8"/>
    </row>
    <row r="125" spans="1:26" ht="31.5" x14ac:dyDescent="0.25">
      <c r="A125" s="60" t="s">
        <v>139</v>
      </c>
      <c r="B125" s="84" t="s">
        <v>229</v>
      </c>
      <c r="C125" s="60" t="s">
        <v>230</v>
      </c>
      <c r="D125" s="55">
        <v>1.069</v>
      </c>
      <c r="E125" s="55">
        <v>0</v>
      </c>
      <c r="F125" s="55">
        <v>0</v>
      </c>
      <c r="G125" s="55">
        <v>1.069</v>
      </c>
      <c r="H125" s="55">
        <f t="shared" si="53"/>
        <v>0</v>
      </c>
      <c r="I125" s="55">
        <f t="shared" si="54"/>
        <v>0</v>
      </c>
      <c r="J125" s="55">
        <v>0</v>
      </c>
      <c r="K125" s="55">
        <v>0</v>
      </c>
      <c r="L125" s="55">
        <v>0</v>
      </c>
      <c r="M125" s="55">
        <v>0</v>
      </c>
      <c r="N125" s="55">
        <v>0</v>
      </c>
      <c r="O125" s="55">
        <v>0</v>
      </c>
      <c r="P125" s="55">
        <v>0</v>
      </c>
      <c r="Q125" s="55">
        <v>0</v>
      </c>
      <c r="R125" s="55">
        <v>0</v>
      </c>
      <c r="S125" s="55">
        <f t="shared" si="55"/>
        <v>1.069</v>
      </c>
      <c r="T125" s="55">
        <f t="shared" si="56"/>
        <v>0</v>
      </c>
      <c r="U125" s="55">
        <v>0</v>
      </c>
      <c r="V125" s="52"/>
      <c r="W125" s="13"/>
      <c r="X125" s="8"/>
      <c r="Y125" s="8"/>
      <c r="Z125" s="8"/>
    </row>
    <row r="126" spans="1:26" x14ac:dyDescent="0.25">
      <c r="A126" s="60" t="s">
        <v>139</v>
      </c>
      <c r="B126" s="84" t="s">
        <v>231</v>
      </c>
      <c r="C126" s="60" t="s">
        <v>232</v>
      </c>
      <c r="D126" s="55">
        <v>1.4350000000000001</v>
      </c>
      <c r="E126" s="55">
        <v>0</v>
      </c>
      <c r="F126" s="55">
        <v>0</v>
      </c>
      <c r="G126" s="55">
        <v>1.4350000000000001</v>
      </c>
      <c r="H126" s="55">
        <f t="shared" si="53"/>
        <v>0</v>
      </c>
      <c r="I126" s="55">
        <f t="shared" si="54"/>
        <v>0</v>
      </c>
      <c r="J126" s="55">
        <v>0</v>
      </c>
      <c r="K126" s="55">
        <v>0</v>
      </c>
      <c r="L126" s="55">
        <v>0</v>
      </c>
      <c r="M126" s="55">
        <v>0</v>
      </c>
      <c r="N126" s="55">
        <v>0</v>
      </c>
      <c r="O126" s="55">
        <v>0</v>
      </c>
      <c r="P126" s="55">
        <v>0</v>
      </c>
      <c r="Q126" s="55">
        <v>0</v>
      </c>
      <c r="R126" s="55">
        <v>0</v>
      </c>
      <c r="S126" s="55">
        <f t="shared" si="55"/>
        <v>1.4350000000000001</v>
      </c>
      <c r="T126" s="55">
        <f t="shared" si="56"/>
        <v>0</v>
      </c>
      <c r="U126" s="55">
        <v>0</v>
      </c>
      <c r="V126" s="52"/>
      <c r="W126" s="13"/>
      <c r="X126" s="8"/>
      <c r="Y126" s="8"/>
      <c r="Z126" s="8"/>
    </row>
    <row r="127" spans="1:26" x14ac:dyDescent="0.25">
      <c r="A127" s="60" t="s">
        <v>139</v>
      </c>
      <c r="B127" s="84" t="s">
        <v>233</v>
      </c>
      <c r="C127" s="60" t="s">
        <v>234</v>
      </c>
      <c r="D127" s="55">
        <v>3.5089999999999999</v>
      </c>
      <c r="E127" s="55">
        <v>0</v>
      </c>
      <c r="F127" s="55">
        <v>0</v>
      </c>
      <c r="G127" s="55">
        <v>3.5089999999999999</v>
      </c>
      <c r="H127" s="55">
        <f t="shared" si="53"/>
        <v>0</v>
      </c>
      <c r="I127" s="55">
        <f t="shared" si="54"/>
        <v>0</v>
      </c>
      <c r="J127" s="55">
        <v>0</v>
      </c>
      <c r="K127" s="55">
        <v>0</v>
      </c>
      <c r="L127" s="55">
        <v>0</v>
      </c>
      <c r="M127" s="55">
        <v>0</v>
      </c>
      <c r="N127" s="55">
        <v>0</v>
      </c>
      <c r="O127" s="55">
        <v>0</v>
      </c>
      <c r="P127" s="55">
        <v>0</v>
      </c>
      <c r="Q127" s="55">
        <v>0</v>
      </c>
      <c r="R127" s="55">
        <v>0</v>
      </c>
      <c r="S127" s="55">
        <f t="shared" si="55"/>
        <v>3.5089999999999999</v>
      </c>
      <c r="T127" s="55">
        <f t="shared" si="56"/>
        <v>0</v>
      </c>
      <c r="U127" s="55">
        <v>0</v>
      </c>
      <c r="V127" s="56"/>
      <c r="W127" s="13"/>
      <c r="X127" s="8"/>
      <c r="Y127" s="8"/>
      <c r="Z127" s="8"/>
    </row>
    <row r="128" spans="1:26" ht="31.5" x14ac:dyDescent="0.25">
      <c r="A128" s="60" t="s">
        <v>139</v>
      </c>
      <c r="B128" s="84" t="s">
        <v>235</v>
      </c>
      <c r="C128" s="60" t="s">
        <v>236</v>
      </c>
      <c r="D128" s="55">
        <v>1.9784999999999999</v>
      </c>
      <c r="E128" s="55">
        <v>0</v>
      </c>
      <c r="F128" s="55">
        <v>0</v>
      </c>
      <c r="G128" s="55">
        <v>1.9784999999999999</v>
      </c>
      <c r="H128" s="55">
        <f t="shared" si="53"/>
        <v>0</v>
      </c>
      <c r="I128" s="55">
        <f t="shared" si="54"/>
        <v>0</v>
      </c>
      <c r="J128" s="55">
        <v>0</v>
      </c>
      <c r="K128" s="55">
        <v>0</v>
      </c>
      <c r="L128" s="55">
        <v>0</v>
      </c>
      <c r="M128" s="55">
        <v>0</v>
      </c>
      <c r="N128" s="55">
        <v>0</v>
      </c>
      <c r="O128" s="55">
        <v>0</v>
      </c>
      <c r="P128" s="55">
        <v>0</v>
      </c>
      <c r="Q128" s="55">
        <v>0</v>
      </c>
      <c r="R128" s="55">
        <v>0</v>
      </c>
      <c r="S128" s="55">
        <f t="shared" si="55"/>
        <v>1.9784999999999999</v>
      </c>
      <c r="T128" s="55">
        <f t="shared" si="56"/>
        <v>0</v>
      </c>
      <c r="U128" s="55">
        <v>0</v>
      </c>
      <c r="V128" s="52"/>
      <c r="W128" s="13"/>
      <c r="X128" s="8"/>
      <c r="Y128" s="8"/>
      <c r="Z128" s="8"/>
    </row>
    <row r="129" spans="1:26" x14ac:dyDescent="0.25">
      <c r="A129" s="60" t="s">
        <v>139</v>
      </c>
      <c r="B129" s="84" t="s">
        <v>237</v>
      </c>
      <c r="C129" s="60" t="s">
        <v>238</v>
      </c>
      <c r="D129" s="55">
        <v>0.13500000000000001</v>
      </c>
      <c r="E129" s="55">
        <v>0</v>
      </c>
      <c r="F129" s="55">
        <v>0</v>
      </c>
      <c r="G129" s="55">
        <v>0.13500000000000001</v>
      </c>
      <c r="H129" s="55">
        <f t="shared" si="53"/>
        <v>0</v>
      </c>
      <c r="I129" s="55">
        <f t="shared" si="54"/>
        <v>0</v>
      </c>
      <c r="J129" s="55">
        <v>0</v>
      </c>
      <c r="K129" s="55">
        <v>0</v>
      </c>
      <c r="L129" s="55">
        <v>0</v>
      </c>
      <c r="M129" s="55">
        <v>0</v>
      </c>
      <c r="N129" s="55">
        <v>0</v>
      </c>
      <c r="O129" s="55">
        <v>0</v>
      </c>
      <c r="P129" s="55">
        <v>0</v>
      </c>
      <c r="Q129" s="55">
        <v>0</v>
      </c>
      <c r="R129" s="55">
        <v>0</v>
      </c>
      <c r="S129" s="55">
        <f t="shared" si="55"/>
        <v>0.13500000000000001</v>
      </c>
      <c r="T129" s="55">
        <f t="shared" si="56"/>
        <v>0</v>
      </c>
      <c r="U129" s="55">
        <v>0</v>
      </c>
      <c r="V129" s="59"/>
      <c r="W129" s="13"/>
      <c r="X129" s="8"/>
      <c r="Y129" s="8"/>
      <c r="Z129" s="8"/>
    </row>
    <row r="130" spans="1:26" ht="31.5" x14ac:dyDescent="0.25">
      <c r="A130" s="60" t="s">
        <v>139</v>
      </c>
      <c r="B130" s="84" t="s">
        <v>239</v>
      </c>
      <c r="C130" s="60" t="s">
        <v>240</v>
      </c>
      <c r="D130" s="55">
        <v>0.17100000000000001</v>
      </c>
      <c r="E130" s="55">
        <v>0</v>
      </c>
      <c r="F130" s="55">
        <v>0</v>
      </c>
      <c r="G130" s="55">
        <v>0.17100000000000001</v>
      </c>
      <c r="H130" s="55">
        <f t="shared" si="53"/>
        <v>0</v>
      </c>
      <c r="I130" s="55">
        <f t="shared" si="54"/>
        <v>0</v>
      </c>
      <c r="J130" s="55">
        <v>0</v>
      </c>
      <c r="K130" s="55">
        <v>0</v>
      </c>
      <c r="L130" s="55">
        <v>0</v>
      </c>
      <c r="M130" s="55">
        <v>0</v>
      </c>
      <c r="N130" s="55">
        <v>0</v>
      </c>
      <c r="O130" s="55">
        <v>0</v>
      </c>
      <c r="P130" s="55">
        <v>0</v>
      </c>
      <c r="Q130" s="55">
        <v>0</v>
      </c>
      <c r="R130" s="55">
        <v>0</v>
      </c>
      <c r="S130" s="55">
        <f t="shared" si="55"/>
        <v>0.17100000000000001</v>
      </c>
      <c r="T130" s="55">
        <f t="shared" si="56"/>
        <v>0</v>
      </c>
      <c r="U130" s="55">
        <v>0</v>
      </c>
      <c r="V130" s="59"/>
      <c r="W130" s="13"/>
      <c r="X130" s="8"/>
      <c r="Y130" s="8"/>
      <c r="Z130" s="8"/>
    </row>
    <row r="131" spans="1:26" ht="47.25" x14ac:dyDescent="0.25">
      <c r="A131" s="60" t="s">
        <v>139</v>
      </c>
      <c r="B131" s="84" t="s">
        <v>241</v>
      </c>
      <c r="C131" s="60" t="s">
        <v>242</v>
      </c>
      <c r="D131" s="55">
        <v>0.41199999999999998</v>
      </c>
      <c r="E131" s="55">
        <v>0</v>
      </c>
      <c r="F131" s="55">
        <v>0</v>
      </c>
      <c r="G131" s="55">
        <v>0.41199999999999998</v>
      </c>
      <c r="H131" s="55">
        <f t="shared" si="53"/>
        <v>0</v>
      </c>
      <c r="I131" s="55">
        <f t="shared" si="54"/>
        <v>0</v>
      </c>
      <c r="J131" s="55">
        <v>0</v>
      </c>
      <c r="K131" s="55">
        <v>0</v>
      </c>
      <c r="L131" s="55">
        <v>0</v>
      </c>
      <c r="M131" s="55">
        <v>0</v>
      </c>
      <c r="N131" s="55">
        <v>0</v>
      </c>
      <c r="O131" s="55">
        <v>0</v>
      </c>
      <c r="P131" s="55">
        <v>0</v>
      </c>
      <c r="Q131" s="55">
        <v>0</v>
      </c>
      <c r="R131" s="55">
        <v>0</v>
      </c>
      <c r="S131" s="55">
        <f t="shared" si="55"/>
        <v>0.41199999999999998</v>
      </c>
      <c r="T131" s="55">
        <f t="shared" si="56"/>
        <v>0</v>
      </c>
      <c r="U131" s="55">
        <v>0</v>
      </c>
      <c r="V131" s="59"/>
      <c r="W131" s="13"/>
      <c r="X131" s="8"/>
      <c r="Y131" s="8"/>
      <c r="Z131" s="8"/>
    </row>
    <row r="132" spans="1:26" ht="31.5" x14ac:dyDescent="0.25">
      <c r="A132" s="60" t="s">
        <v>139</v>
      </c>
      <c r="B132" s="84" t="s">
        <v>243</v>
      </c>
      <c r="C132" s="62" t="s">
        <v>244</v>
      </c>
      <c r="D132" s="55">
        <v>1.02</v>
      </c>
      <c r="E132" s="55">
        <v>0</v>
      </c>
      <c r="F132" s="55">
        <v>0</v>
      </c>
      <c r="G132" s="55">
        <v>1.02</v>
      </c>
      <c r="H132" s="55">
        <f t="shared" si="53"/>
        <v>0</v>
      </c>
      <c r="I132" s="55">
        <f t="shared" si="54"/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  <c r="O132" s="55">
        <v>0</v>
      </c>
      <c r="P132" s="55">
        <v>0</v>
      </c>
      <c r="Q132" s="55">
        <v>0</v>
      </c>
      <c r="R132" s="55">
        <v>0</v>
      </c>
      <c r="S132" s="55">
        <f t="shared" si="55"/>
        <v>1.02</v>
      </c>
      <c r="T132" s="55">
        <f t="shared" si="56"/>
        <v>0</v>
      </c>
      <c r="U132" s="55">
        <v>0</v>
      </c>
      <c r="V132" s="59"/>
      <c r="W132" s="13"/>
      <c r="X132" s="8"/>
      <c r="Y132" s="8"/>
      <c r="Z132" s="8"/>
    </row>
    <row r="134" spans="1:26" x14ac:dyDescent="0.25"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6" spans="1:26" x14ac:dyDescent="0.25">
      <c r="J136" s="8"/>
    </row>
  </sheetData>
  <autoFilter ref="A19:BM132"/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dcterms:created xsi:type="dcterms:W3CDTF">2018-08-03T08:09:41Z</dcterms:created>
  <dcterms:modified xsi:type="dcterms:W3CDTF">2022-05-13T06:57:01Z</dcterms:modified>
</cp:coreProperties>
</file>