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РиТП\Инвестиции\!ОТЧЕТ\ПП 24\! 2022\2 квартал\"/>
    </mc:Choice>
  </mc:AlternateContent>
  <bookViews>
    <workbookView xWindow="0" yWindow="0" windowWidth="23640" windowHeight="9585"/>
  </bookViews>
  <sheets>
    <sheet name="11кв истч" sheetId="1" r:id="rId1"/>
  </sheets>
  <externalReferences>
    <externalReference r:id="rId2"/>
  </externalReferences>
  <definedNames>
    <definedName name="_xlnm._FilterDatabase" localSheetId="0" hidden="1">'11кв истч'!$A$20:$BT$135</definedName>
    <definedName name="Z_500C2F4F_1743_499A_A051_20565DBF52B2_.wvu.PrintArea" localSheetId="0" hidden="1">'11кв истч'!$A$1:$X$134</definedName>
    <definedName name="_xlnm.Print_Area" localSheetId="0">'11кв истч'!$A$1:$X$135</definedName>
  </definedNames>
  <calcPr calcId="162913"/>
</workbook>
</file>

<file path=xl/calcChain.xml><?xml version="1.0" encoding="utf-8"?>
<calcChain xmlns="http://schemas.openxmlformats.org/spreadsheetml/2006/main">
  <c r="L135" i="1" l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0" i="1"/>
  <c r="L109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8" i="1"/>
  <c r="L57" i="1"/>
  <c r="L53" i="1"/>
  <c r="L52" i="1"/>
  <c r="L51" i="1"/>
  <c r="L50" i="1"/>
  <c r="L49" i="1"/>
  <c r="T124" i="1" l="1"/>
  <c r="I124" i="1"/>
  <c r="D124" i="1"/>
  <c r="T123" i="1"/>
  <c r="I123" i="1"/>
  <c r="D123" i="1"/>
  <c r="N123" i="1" l="1"/>
  <c r="N124" i="1"/>
  <c r="T111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N57" i="1"/>
  <c r="T47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29" i="1"/>
  <c r="T28" i="1"/>
  <c r="M59" i="1"/>
  <c r="K59" i="1"/>
  <c r="J59" i="1"/>
  <c r="H59" i="1"/>
  <c r="G59" i="1"/>
  <c r="F59" i="1"/>
  <c r="E59" i="1"/>
  <c r="T135" i="1"/>
  <c r="T134" i="1"/>
  <c r="T133" i="1"/>
  <c r="T132" i="1"/>
  <c r="T131" i="1"/>
  <c r="T130" i="1"/>
  <c r="T129" i="1"/>
  <c r="T128" i="1"/>
  <c r="T127" i="1"/>
  <c r="T126" i="1"/>
  <c r="T125" i="1"/>
  <c r="T122" i="1"/>
  <c r="T121" i="1"/>
  <c r="T120" i="1"/>
  <c r="T119" i="1"/>
  <c r="T118" i="1"/>
  <c r="T117" i="1"/>
  <c r="T116" i="1"/>
  <c r="T115" i="1"/>
  <c r="T114" i="1"/>
  <c r="T113" i="1"/>
  <c r="T110" i="1"/>
  <c r="T109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58" i="1"/>
  <c r="T57" i="1"/>
  <c r="T53" i="1"/>
  <c r="T52" i="1"/>
  <c r="T51" i="1"/>
  <c r="T50" i="1"/>
  <c r="T49" i="1"/>
  <c r="I89" i="1"/>
  <c r="D89" i="1"/>
  <c r="I88" i="1"/>
  <c r="D88" i="1"/>
  <c r="I87" i="1"/>
  <c r="D87" i="1"/>
  <c r="I86" i="1"/>
  <c r="D86" i="1"/>
  <c r="N87" i="1" l="1"/>
  <c r="N86" i="1"/>
  <c r="N88" i="1"/>
  <c r="N89" i="1"/>
  <c r="T60" i="1"/>
  <c r="L59" i="1"/>
  <c r="T59" i="1" s="1"/>
  <c r="I135" i="1"/>
  <c r="D135" i="1"/>
  <c r="I134" i="1"/>
  <c r="D134" i="1"/>
  <c r="I133" i="1"/>
  <c r="D133" i="1"/>
  <c r="I132" i="1"/>
  <c r="D132" i="1"/>
  <c r="I131" i="1"/>
  <c r="D131" i="1"/>
  <c r="I130" i="1"/>
  <c r="D130" i="1"/>
  <c r="I129" i="1"/>
  <c r="D129" i="1"/>
  <c r="I128" i="1"/>
  <c r="D128" i="1"/>
  <c r="I127" i="1"/>
  <c r="D127" i="1"/>
  <c r="I126" i="1"/>
  <c r="D126" i="1"/>
  <c r="I125" i="1"/>
  <c r="D125" i="1"/>
  <c r="I122" i="1"/>
  <c r="D122" i="1"/>
  <c r="I121" i="1"/>
  <c r="D121" i="1"/>
  <c r="I120" i="1"/>
  <c r="D120" i="1"/>
  <c r="I119" i="1"/>
  <c r="D119" i="1"/>
  <c r="I118" i="1"/>
  <c r="D118" i="1"/>
  <c r="I117" i="1"/>
  <c r="D117" i="1"/>
  <c r="I116" i="1"/>
  <c r="D116" i="1"/>
  <c r="I115" i="1"/>
  <c r="D115" i="1"/>
  <c r="I114" i="1"/>
  <c r="D114" i="1"/>
  <c r="I110" i="1"/>
  <c r="D110" i="1"/>
  <c r="I109" i="1"/>
  <c r="D109" i="1"/>
  <c r="I83" i="1"/>
  <c r="I82" i="1"/>
  <c r="D83" i="1"/>
  <c r="D82" i="1"/>
  <c r="M108" i="1"/>
  <c r="L108" i="1"/>
  <c r="K108" i="1"/>
  <c r="J108" i="1"/>
  <c r="H108" i="1"/>
  <c r="G108" i="1"/>
  <c r="F108" i="1"/>
  <c r="E108" i="1"/>
  <c r="M56" i="1"/>
  <c r="L56" i="1"/>
  <c r="K56" i="1"/>
  <c r="J56" i="1"/>
  <c r="H56" i="1"/>
  <c r="G56" i="1"/>
  <c r="F56" i="1"/>
  <c r="E56" i="1"/>
  <c r="D108" i="1" l="1"/>
  <c r="I108" i="1"/>
  <c r="N114" i="1"/>
  <c r="N116" i="1"/>
  <c r="N118" i="1"/>
  <c r="N120" i="1"/>
  <c r="N122" i="1"/>
  <c r="N126" i="1"/>
  <c r="N128" i="1"/>
  <c r="N130" i="1"/>
  <c r="N132" i="1"/>
  <c r="N134" i="1"/>
  <c r="N115" i="1"/>
  <c r="N117" i="1"/>
  <c r="N119" i="1"/>
  <c r="N121" i="1"/>
  <c r="N125" i="1"/>
  <c r="N127" i="1"/>
  <c r="N129" i="1"/>
  <c r="N131" i="1"/>
  <c r="N133" i="1"/>
  <c r="N135" i="1"/>
  <c r="T108" i="1"/>
  <c r="T56" i="1"/>
  <c r="N82" i="1"/>
  <c r="N83" i="1"/>
  <c r="N109" i="1"/>
  <c r="N110" i="1"/>
  <c r="L55" i="1"/>
  <c r="N108" i="1" l="1"/>
  <c r="L54" i="1"/>
  <c r="I113" i="1"/>
  <c r="I111" i="1"/>
  <c r="N111" i="1" s="1"/>
  <c r="I107" i="1"/>
  <c r="N107" i="1" s="1"/>
  <c r="I106" i="1"/>
  <c r="N106" i="1" s="1"/>
  <c r="I105" i="1"/>
  <c r="N105" i="1" s="1"/>
  <c r="I104" i="1"/>
  <c r="N104" i="1" s="1"/>
  <c r="I103" i="1"/>
  <c r="N103" i="1" s="1"/>
  <c r="I102" i="1"/>
  <c r="N102" i="1" s="1"/>
  <c r="I101" i="1"/>
  <c r="N101" i="1" s="1"/>
  <c r="I100" i="1"/>
  <c r="N100" i="1" s="1"/>
  <c r="I99" i="1"/>
  <c r="N99" i="1" s="1"/>
  <c r="I98" i="1"/>
  <c r="N98" i="1" s="1"/>
  <c r="I97" i="1"/>
  <c r="N97" i="1" s="1"/>
  <c r="I96" i="1"/>
  <c r="N96" i="1" s="1"/>
  <c r="I95" i="1"/>
  <c r="N95" i="1" s="1"/>
  <c r="I94" i="1"/>
  <c r="N94" i="1" s="1"/>
  <c r="I93" i="1"/>
  <c r="N93" i="1" s="1"/>
  <c r="I92" i="1"/>
  <c r="N92" i="1" s="1"/>
  <c r="I91" i="1"/>
  <c r="N91" i="1" s="1"/>
  <c r="I90" i="1"/>
  <c r="N90" i="1" s="1"/>
  <c r="I85" i="1"/>
  <c r="I84" i="1"/>
  <c r="N84" i="1" s="1"/>
  <c r="I81" i="1"/>
  <c r="I80" i="1"/>
  <c r="I79" i="1"/>
  <c r="I78" i="1"/>
  <c r="I77" i="1"/>
  <c r="N77" i="1" s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8" i="1"/>
  <c r="I53" i="1"/>
  <c r="I52" i="1"/>
  <c r="I51" i="1"/>
  <c r="I50" i="1"/>
  <c r="N50" i="1" s="1"/>
  <c r="I49" i="1"/>
  <c r="I47" i="1"/>
  <c r="N47" i="1" s="1"/>
  <c r="I45" i="1"/>
  <c r="N45" i="1" s="1"/>
  <c r="I44" i="1"/>
  <c r="N44" i="1" s="1"/>
  <c r="I43" i="1"/>
  <c r="N43" i="1" s="1"/>
  <c r="I42" i="1"/>
  <c r="N42" i="1" s="1"/>
  <c r="I41" i="1"/>
  <c r="N41" i="1" s="1"/>
  <c r="I40" i="1"/>
  <c r="N40" i="1" s="1"/>
  <c r="I39" i="1"/>
  <c r="N39" i="1" s="1"/>
  <c r="I38" i="1"/>
  <c r="N38" i="1" s="1"/>
  <c r="I37" i="1"/>
  <c r="N37" i="1" s="1"/>
  <c r="I36" i="1"/>
  <c r="N36" i="1" s="1"/>
  <c r="I35" i="1"/>
  <c r="N35" i="1" s="1"/>
  <c r="I34" i="1"/>
  <c r="N34" i="1" s="1"/>
  <c r="I33" i="1"/>
  <c r="N33" i="1" s="1"/>
  <c r="I32" i="1"/>
  <c r="N32" i="1" s="1"/>
  <c r="I31" i="1"/>
  <c r="N31" i="1" s="1"/>
  <c r="I29" i="1"/>
  <c r="N29" i="1" s="1"/>
  <c r="I28" i="1"/>
  <c r="N28" i="1" s="1"/>
  <c r="I59" i="1" l="1"/>
  <c r="I56" i="1"/>
  <c r="D61" i="1"/>
  <c r="N61" i="1" s="1"/>
  <c r="D113" i="1" l="1"/>
  <c r="N113" i="1" s="1"/>
  <c r="D85" i="1"/>
  <c r="N85" i="1" s="1"/>
  <c r="D81" i="1"/>
  <c r="N81" i="1" s="1"/>
  <c r="D80" i="1"/>
  <c r="N80" i="1" s="1"/>
  <c r="D79" i="1"/>
  <c r="N79" i="1" s="1"/>
  <c r="D78" i="1"/>
  <c r="N78" i="1" s="1"/>
  <c r="D76" i="1"/>
  <c r="N76" i="1" s="1"/>
  <c r="D75" i="1"/>
  <c r="N75" i="1" s="1"/>
  <c r="D74" i="1"/>
  <c r="N74" i="1" s="1"/>
  <c r="D73" i="1"/>
  <c r="N73" i="1" s="1"/>
  <c r="D72" i="1"/>
  <c r="N72" i="1" s="1"/>
  <c r="D71" i="1"/>
  <c r="N71" i="1" s="1"/>
  <c r="D70" i="1"/>
  <c r="N70" i="1" s="1"/>
  <c r="D69" i="1"/>
  <c r="N69" i="1" s="1"/>
  <c r="D68" i="1"/>
  <c r="N68" i="1" s="1"/>
  <c r="D67" i="1"/>
  <c r="N67" i="1" s="1"/>
  <c r="D66" i="1"/>
  <c r="N66" i="1" s="1"/>
  <c r="D65" i="1"/>
  <c r="N65" i="1" s="1"/>
  <c r="D64" i="1"/>
  <c r="N64" i="1" s="1"/>
  <c r="D63" i="1"/>
  <c r="N63" i="1" s="1"/>
  <c r="D62" i="1"/>
  <c r="N62" i="1" s="1"/>
  <c r="D60" i="1"/>
  <c r="D58" i="1"/>
  <c r="N58" i="1" s="1"/>
  <c r="D53" i="1"/>
  <c r="N53" i="1" s="1"/>
  <c r="D52" i="1"/>
  <c r="N52" i="1" s="1"/>
  <c r="D51" i="1"/>
  <c r="N51" i="1" s="1"/>
  <c r="D49" i="1"/>
  <c r="N49" i="1" s="1"/>
  <c r="D59" i="1" l="1"/>
  <c r="N59" i="1" s="1"/>
  <c r="N60" i="1"/>
  <c r="D56" i="1"/>
  <c r="N56" i="1" s="1"/>
  <c r="E112" i="1"/>
  <c r="E27" i="1" s="1"/>
  <c r="F112" i="1"/>
  <c r="F27" i="1" s="1"/>
  <c r="G112" i="1"/>
  <c r="G27" i="1" s="1"/>
  <c r="H112" i="1"/>
  <c r="H27" i="1" s="1"/>
  <c r="J112" i="1"/>
  <c r="J27" i="1" s="1"/>
  <c r="K112" i="1"/>
  <c r="K27" i="1" s="1"/>
  <c r="L112" i="1"/>
  <c r="T112" i="1" s="1"/>
  <c r="M112" i="1"/>
  <c r="M27" i="1" s="1"/>
  <c r="D112" i="1"/>
  <c r="D27" i="1" s="1"/>
  <c r="E25" i="1"/>
  <c r="F25" i="1"/>
  <c r="G25" i="1"/>
  <c r="H25" i="1"/>
  <c r="J25" i="1"/>
  <c r="K25" i="1"/>
  <c r="L25" i="1"/>
  <c r="T25" i="1" s="1"/>
  <c r="M25" i="1"/>
  <c r="D25" i="1"/>
  <c r="E26" i="1"/>
  <c r="F26" i="1"/>
  <c r="G26" i="1"/>
  <c r="H26" i="1"/>
  <c r="J26" i="1"/>
  <c r="K26" i="1"/>
  <c r="L26" i="1"/>
  <c r="M26" i="1"/>
  <c r="D26" i="1"/>
  <c r="E24" i="1"/>
  <c r="F24" i="1"/>
  <c r="G24" i="1"/>
  <c r="H24" i="1"/>
  <c r="J24" i="1"/>
  <c r="K24" i="1"/>
  <c r="L24" i="1"/>
  <c r="M24" i="1"/>
  <c r="D24" i="1"/>
  <c r="T26" i="1" l="1"/>
  <c r="T24" i="1"/>
  <c r="L27" i="1"/>
  <c r="T27" i="1" s="1"/>
  <c r="I24" i="1"/>
  <c r="N24" i="1" s="1"/>
  <c r="I25" i="1"/>
  <c r="N25" i="1" s="1"/>
  <c r="I26" i="1"/>
  <c r="N26" i="1" s="1"/>
  <c r="I112" i="1"/>
  <c r="N112" i="1" s="1"/>
  <c r="D55" i="1"/>
  <c r="D54" i="1" s="1"/>
  <c r="D48" i="1" s="1"/>
  <c r="D46" i="1" s="1"/>
  <c r="D30" i="1" s="1"/>
  <c r="D22" i="1" s="1"/>
  <c r="H55" i="1"/>
  <c r="H54" i="1" s="1"/>
  <c r="H48" i="1" s="1"/>
  <c r="H46" i="1" s="1"/>
  <c r="H30" i="1" s="1"/>
  <c r="H22" i="1" s="1"/>
  <c r="F55" i="1"/>
  <c r="F54" i="1" s="1"/>
  <c r="F48" i="1" s="1"/>
  <c r="F46" i="1" s="1"/>
  <c r="F30" i="1" s="1"/>
  <c r="F22" i="1" s="1"/>
  <c r="M55" i="1"/>
  <c r="M54" i="1" s="1"/>
  <c r="M48" i="1" s="1"/>
  <c r="M46" i="1" s="1"/>
  <c r="M30" i="1" s="1"/>
  <c r="M22" i="1" s="1"/>
  <c r="K55" i="1"/>
  <c r="K54" i="1" s="1"/>
  <c r="K48" i="1" s="1"/>
  <c r="K46" i="1" s="1"/>
  <c r="K30" i="1" s="1"/>
  <c r="K22" i="1" s="1"/>
  <c r="G55" i="1"/>
  <c r="E55" i="1"/>
  <c r="E54" i="1" s="1"/>
  <c r="E48" i="1" s="1"/>
  <c r="E46" i="1" s="1"/>
  <c r="E30" i="1" s="1"/>
  <c r="E22" i="1" s="1"/>
  <c r="G54" i="1" l="1"/>
  <c r="G23" i="1" s="1"/>
  <c r="T55" i="1"/>
  <c r="F23" i="1"/>
  <c r="F21" i="1" s="1"/>
  <c r="M23" i="1"/>
  <c r="M21" i="1" s="1"/>
  <c r="H23" i="1"/>
  <c r="D23" i="1"/>
  <c r="D21" i="1" s="1"/>
  <c r="E23" i="1"/>
  <c r="I27" i="1"/>
  <c r="N27" i="1" s="1"/>
  <c r="K23" i="1"/>
  <c r="K21" i="1" s="1"/>
  <c r="J55" i="1"/>
  <c r="E21" i="1"/>
  <c r="H21" i="1"/>
  <c r="G48" i="1" l="1"/>
  <c r="G46" i="1" s="1"/>
  <c r="G30" i="1" s="1"/>
  <c r="G22" i="1" s="1"/>
  <c r="G21" i="1" s="1"/>
  <c r="T54" i="1"/>
  <c r="J54" i="1"/>
  <c r="I55" i="1"/>
  <c r="N55" i="1" s="1"/>
  <c r="L48" i="1" l="1"/>
  <c r="T48" i="1" s="1"/>
  <c r="L23" i="1"/>
  <c r="T23" i="1" s="1"/>
  <c r="J48" i="1"/>
  <c r="I54" i="1"/>
  <c r="N54" i="1" s="1"/>
  <c r="J23" i="1"/>
  <c r="I23" i="1" l="1"/>
  <c r="N23" i="1" s="1"/>
  <c r="L46" i="1"/>
  <c r="T46" i="1" s="1"/>
  <c r="J46" i="1"/>
  <c r="I48" i="1"/>
  <c r="N48" i="1" s="1"/>
  <c r="L30" i="1" l="1"/>
  <c r="T30" i="1" s="1"/>
  <c r="J30" i="1"/>
  <c r="I46" i="1"/>
  <c r="N46" i="1" s="1"/>
  <c r="L22" i="1" l="1"/>
  <c r="T22" i="1" s="1"/>
  <c r="J22" i="1"/>
  <c r="I30" i="1"/>
  <c r="N30" i="1" s="1"/>
  <c r="L21" i="1" l="1"/>
  <c r="T21" i="1" s="1"/>
  <c r="I22" i="1"/>
  <c r="N22" i="1" s="1"/>
  <c r="J21" i="1"/>
  <c r="I21" i="1" l="1"/>
  <c r="N21" i="1" l="1"/>
</calcChain>
</file>

<file path=xl/sharedStrings.xml><?xml version="1.0" encoding="utf-8"?>
<sst xmlns="http://schemas.openxmlformats.org/spreadsheetml/2006/main" count="407" uniqueCount="251">
  <si>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</si>
  <si>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</si>
  <si>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</si>
  <si>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</si>
  <si>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</si>
  <si>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</si>
  <si>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</si>
  <si>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</si>
  <si>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</si>
  <si>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</si>
  <si>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</si>
  <si>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</si>
  <si>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</si>
  <si>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</si>
  <si>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</si>
  <si>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</si>
  <si>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</si>
  <si>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</si>
  <si>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</si>
  <si>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</si>
  <si>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</si>
  <si>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</si>
  <si>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</si>
  <si>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</si>
  <si>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</si>
  <si>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</si>
  <si>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</si>
  <si>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</si>
  <si>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</si>
  <si>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</si>
  <si>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</si>
  <si>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</si>
  <si>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</si>
  <si>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</si>
  <si>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</si>
  <si>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</si>
  <si>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</si>
  <si>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</si>
  <si>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</si>
  <si>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</si>
  <si>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</si>
  <si>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</si>
  <si>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</si>
  <si>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</si>
  <si>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</si>
  <si>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</si>
  <si>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</si>
  <si>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</si>
  <si>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</si>
  <si>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</si>
  <si>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</si>
  <si>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</si>
  <si>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</si>
  <si>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</si>
  <si>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</si>
  <si>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</si>
  <si>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</si>
  <si>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</si>
  <si>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</si>
  <si>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</si>
  <si>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</si>
  <si>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</si>
  <si>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</si>
  <si>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</si>
  <si>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</si>
  <si>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</si>
  <si>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</si>
  <si>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</si>
  <si>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</si>
  <si>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</si>
  <si>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</si>
  <si>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</si>
  <si>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</si>
  <si>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</si>
  <si>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</si>
  <si>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</si>
  <si>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</si>
  <si>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</si>
  <si>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</si>
  <si>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</si>
  <si>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</si>
  <si>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</si>
  <si>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</si>
  <si>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</si>
  <si>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</si>
  <si>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</si>
  <si>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</si>
  <si>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</si>
  <si>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</si>
  <si>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</si>
  <si>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</si>
  <si>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</si>
  <si>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</si>
  <si>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</si>
  <si>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</si>
  <si>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</si>
  <si>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</si>
  <si>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</si>
  <si>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</si>
  <si>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</si>
  <si>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</si>
  <si>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</si>
  <si>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</si>
  <si>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</si>
  <si>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</si>
  <si>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</si>
  <si>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</si>
  <si>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</si>
  <si>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</si>
  <si>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</si>
  <si>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</si>
  <si>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</si>
  <si>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</si>
  <si>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</si>
  <si>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</si>
  <si>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</si>
  <si>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</si>
  <si>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</si>
  <si>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</si>
  <si>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</si>
  <si>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</si>
  <si>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</si>
  <si>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</si>
  <si>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</si>
  <si>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</si>
  <si>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</si>
  <si>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</si>
  <si>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</si>
  <si>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</si>
  <si>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</si>
  <si>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</si>
  <si>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</si>
  <si>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</si>
  <si>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</si>
  <si>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</si>
  <si>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</si>
  <si>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r>
      <t xml:space="preserve">Отчет о реализации инвестиционной программы  </t>
    </r>
    <r>
      <rPr>
        <b/>
        <u/>
        <sz val="14"/>
        <rFont val="Times New Roman"/>
        <family val="1"/>
        <charset val="204"/>
      </rPr>
      <t>Акционерного общества "Электромагистраль"</t>
    </r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</si>
  <si>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</si>
  <si>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</si>
  <si>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</si>
  <si>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Реконструкция ПС 220 Дружная в части замены ячейки выключателя 220 кВ (В-257) с выполнением сопутствующего объема работ</t>
  </si>
  <si>
    <t>Реконструкция ограждения на ПС 220 кВ Чулымская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</si>
  <si>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</si>
  <si>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</si>
  <si>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</si>
  <si>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</si>
  <si>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M_00.0004.000004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</si>
  <si>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</si>
  <si>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</si>
  <si>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</si>
  <si>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</si>
  <si>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</si>
  <si>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</si>
  <si>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M_00.0008.000008</t>
  </si>
  <si>
    <t>M_00.0010.000010</t>
  </si>
  <si>
    <t>M_00.0011.000011</t>
  </si>
  <si>
    <t>Строительство (реконструкция) системы АИИС КУЭ подстанций АО "Электромагистраль"</t>
  </si>
  <si>
    <t>M_00.0017.000017</t>
  </si>
  <si>
    <t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t>
  </si>
  <si>
    <t>M_00.0018.000018</t>
  </si>
  <si>
    <t>Комплексная реконструкция ПС 220 Чулымская в части реконструкции ОРУ-220, ЗРУ-6 и строительства здания ОПУ-ЗРУ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</si>
  <si>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</si>
  <si>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</si>
  <si>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</si>
  <si>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</si>
  <si>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</si>
  <si>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Правобережная в части замены устройств РЗА присоединений ОВ-110</t>
  </si>
  <si>
    <t>M_00.0023.000023</t>
  </si>
  <si>
    <t>Реконструкция ПС 220 кВ Татарская в части замены устройств РЗА присоединений ОВ-110</t>
  </si>
  <si>
    <t>M_00.0024.000024</t>
  </si>
  <si>
    <t>Реконструкция ПС 220 кВ Тулинская в части замены устройств РЗА присоединений ОВ-110</t>
  </si>
  <si>
    <t>M_00.0025.000025</t>
  </si>
  <si>
    <t>Реконструкция заземляющего устройства ПС 220 кв Урожай</t>
  </si>
  <si>
    <t>M_00.0026.000026</t>
  </si>
  <si>
    <t>Реконструкция ПС 220 кВ Чулымская в части замены устройств РЗА присоединений ОВ-110</t>
  </si>
  <si>
    <t>M_00.0027.000027</t>
  </si>
  <si>
    <t>Реконструкция ПС 220 кВ Южная в части замены устройств РЗА присоединений ОВ-110</t>
  </si>
  <si>
    <t>M_00.0028.000028</t>
  </si>
  <si>
    <t>M_00.0030.000030</t>
  </si>
  <si>
    <t>M_00.0031.000031</t>
  </si>
  <si>
    <t>M_00.0032.000032</t>
  </si>
  <si>
    <t>M_00.0033.000033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</si>
  <si>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</si>
  <si>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</si>
  <si>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</si>
  <si>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Реконструкция устройств передачи аварийных сигналов и команд между ПС Восточная и ТЭЦ-5</t>
  </si>
  <si>
    <t>M_00.0038.000038</t>
  </si>
  <si>
    <t>1.4.</t>
  </si>
  <si>
    <t xml:space="preserve">Строительство электрических сетей 10- 0,4 кВ на ПС 220 кВ Восточная 
для электроснабжения зданий, расположенных на территории подстанции
</t>
  </si>
  <si>
    <t>M_00.0039.000039</t>
  </si>
  <si>
    <t xml:space="preserve">Перевод системы электроснабжения электроприемников на источник питания собственных нужд ПС 220 кВ Татарская </t>
  </si>
  <si>
    <t>M_00.0040.000040</t>
  </si>
  <si>
    <t>Техническое перевооружение систем охранной сигнализации и видеонаблюдения на ПС 220 кВ Правобережная</t>
  </si>
  <si>
    <t>M_00.0013.000013</t>
  </si>
  <si>
    <t>Техническое перевооружение систем охранной сигнализации и видеонаблюдения на ПС 220 кВ Строительная</t>
  </si>
  <si>
    <t>M_00.0015.000015</t>
  </si>
  <si>
    <t>Техническое перевооружение систем охранной сигнализации и видеонаблюдения на ПС 220 кВ Чулымская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</si>
  <si>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</si>
  <si>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</si>
  <si>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</si>
  <si>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</si>
  <si>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Создание систем по хранению масла на ПС 220 кВ АО «Электромагистраль»</t>
  </si>
  <si>
    <t>M_00.0041.000041</t>
  </si>
  <si>
    <t>ПС Восточная строительство нижнего дополнительного ограждения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</si>
  <si>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</si>
  <si>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</si>
  <si>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</si>
  <si>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ПС Восточная реконструкция въездных выездных ворот</t>
  </si>
  <si>
    <t>M_00.0044.000044</t>
  </si>
  <si>
    <t>Дооборудование транспортных средств, установка лебедок</t>
  </si>
  <si>
    <t>M_00.0045.000045</t>
  </si>
  <si>
    <t>Защищенный импульсный рефлектометр-мост</t>
  </si>
  <si>
    <t>M_00.0046.000046</t>
  </si>
  <si>
    <t>Трал 10 т</t>
  </si>
  <si>
    <t>M_00.0047.000047</t>
  </si>
  <si>
    <t>УДВМ-10</t>
  </si>
  <si>
    <t>M_00.0048.000048</t>
  </si>
  <si>
    <t>Установка подготовки
адсорбентов ЗМО УПА-250</t>
  </si>
  <si>
    <t>M_00.0049.000049</t>
  </si>
  <si>
    <t>Прицеп тракторный Вагон-дом "Кедр-4.1"</t>
  </si>
  <si>
    <t>M_00.0050.000050</t>
  </si>
  <si>
    <t>Приобретение оборудования ООО МИГ-1</t>
  </si>
  <si>
    <t>M_00.0051.000051</t>
  </si>
  <si>
    <t>Комплекс программно-технический измерительный РЕТОМ - 61</t>
  </si>
  <si>
    <t>M_00.0052.000052</t>
  </si>
  <si>
    <t>Портативный термотрансферный принтер</t>
  </si>
  <si>
    <t>M_00.0053.000053</t>
  </si>
  <si>
    <t>Вольтметр универсальный цифровой GDM-78261</t>
  </si>
  <si>
    <t>M_00.0054.000054</t>
  </si>
  <si>
    <t>Устройство для питания измерительных цепей постоянного и переменного токов УИ 300.1</t>
  </si>
  <si>
    <t>M_00.0055.000055</t>
  </si>
  <si>
    <t>Установка поверочная универсальная УППУ-МЭ 3.3</t>
  </si>
  <si>
    <t>M_00.0056.000056</t>
  </si>
  <si>
    <t>Год раскрытия информации:  2022  год</t>
  </si>
  <si>
    <t>M_00.0009.000009</t>
  </si>
  <si>
    <t>M_00.0012.000012</t>
  </si>
  <si>
    <t>M_00.0014.000014</t>
  </si>
  <si>
    <t>M_00.0019.000019</t>
  </si>
  <si>
    <t>M_00.0037.000037</t>
  </si>
  <si>
    <t>Замена воздушного выключателя ВВБ 220 кВ (ОВ-220) на ПС 220 кВ Урожай АО "РЭС" филиал "Карасукские электрические сети"</t>
  </si>
  <si>
    <t>нд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</si>
  <si>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</si>
  <si>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</si>
  <si>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Техническое перевооружение защит ЗРУ-10 кВ на ПС 220 кВ Южная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</si>
  <si>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</si>
  <si>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>Необходимость исполнения Федерального Закона №522</t>
  </si>
  <si>
    <t>Необходимость организации условий для обеспечения самостоятельной деятельности.</t>
  </si>
  <si>
    <t>Реконструкция ограждения на ПС 220 кВ Дружная</t>
  </si>
  <si>
    <t>Реконструкция ограждения на ПС 220 кВ Строительная</t>
  </si>
  <si>
    <t>за II  квартал  2022 года</t>
  </si>
  <si>
    <t>Всего (1полугодие 2022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</si>
</sst>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\ _₽_-;\-* #,##0\ _₽_-;_-* &quot;-&quot;??\ _₽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6" applyNumberFormat="0" applyAlignment="0" applyProtection="0"/>
    <xf numFmtId="0" fontId="12" fillId="21" borderId="7" applyNumberFormat="0" applyAlignment="0" applyProtection="0"/>
    <xf numFmtId="0" fontId="13" fillId="21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2" borderId="12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4" borderId="13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5" borderId="0" applyNumberFormat="0" applyBorder="0" applyAlignment="0" applyProtection="0"/>
  </cellStyleXfs>
  <cellXfs count="77">
    <xf numFmtId="0" fontId="0" fillId="0" borderId="0" xfId="0"/>
    <xf numFmtId="0" fontId="2" fillId="2" borderId="0" xfId="2" applyFont="1" applyFill="1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0" borderId="0" xfId="2" applyFont="1" applyAlignment="1">
      <alignment horizontal="right"/>
    </xf>
    <xf numFmtId="0" fontId="3" fillId="2" borderId="0" xfId="2" applyFont="1" applyFill="1" applyBorder="1" applyAlignment="1"/>
    <xf numFmtId="0" fontId="2" fillId="2" borderId="0" xfId="2" applyFont="1" applyFill="1" applyBorder="1"/>
    <xf numFmtId="0" fontId="3" fillId="2" borderId="0" xfId="2" applyFont="1" applyFill="1" applyAlignment="1">
      <alignment wrapText="1"/>
    </xf>
    <xf numFmtId="0" fontId="3" fillId="2" borderId="0" xfId="2" applyFont="1" applyFill="1" applyBorder="1" applyAlignment="1">
      <alignment horizontal="center"/>
    </xf>
    <xf numFmtId="0" fontId="5" fillId="2" borderId="0" xfId="3" applyFont="1" applyFill="1" applyAlignment="1">
      <alignment vertical="center"/>
    </xf>
    <xf numFmtId="0" fontId="5" fillId="2" borderId="0" xfId="3" applyFont="1" applyFill="1" applyAlignment="1">
      <alignment horizontal="center" vertical="center"/>
    </xf>
    <xf numFmtId="0" fontId="3" fillId="2" borderId="0" xfId="2" applyFont="1" applyFill="1" applyAlignment="1"/>
    <xf numFmtId="0" fontId="6" fillId="2" borderId="0" xfId="3" applyFont="1" applyFill="1" applyAlignment="1">
      <alignment vertical="center"/>
    </xf>
    <xf numFmtId="0" fontId="7" fillId="2" borderId="0" xfId="3" applyFont="1" applyFill="1" applyAlignment="1">
      <alignment vertical="center"/>
    </xf>
    <xf numFmtId="164" fontId="2" fillId="2" borderId="0" xfId="2" applyNumberFormat="1" applyFont="1" applyFill="1"/>
    <xf numFmtId="49" fontId="31" fillId="25" borderId="2" xfId="3" applyNumberFormat="1" applyFont="1" applyFill="1" applyBorder="1" applyAlignment="1">
      <alignment horizontal="center" vertical="center"/>
    </xf>
    <xf numFmtId="0" fontId="31" fillId="25" borderId="2" xfId="3" applyFont="1" applyFill="1" applyBorder="1" applyAlignment="1">
      <alignment horizontal="left" vertical="center" wrapText="1"/>
    </xf>
    <xf numFmtId="0" fontId="31" fillId="25" borderId="2" xfId="2" applyFont="1" applyFill="1" applyBorder="1" applyAlignment="1">
      <alignment horizontal="center" vertical="center"/>
    </xf>
    <xf numFmtId="49" fontId="31" fillId="26" borderId="2" xfId="3" applyNumberFormat="1" applyFont="1" applyFill="1" applyBorder="1" applyAlignment="1">
      <alignment horizontal="center" vertical="center"/>
    </xf>
    <xf numFmtId="0" fontId="31" fillId="26" borderId="2" xfId="3" applyFont="1" applyFill="1" applyBorder="1" applyAlignment="1">
      <alignment horizontal="left" vertical="center" wrapText="1"/>
    </xf>
    <xf numFmtId="0" fontId="31" fillId="26" borderId="2" xfId="2" applyFont="1" applyFill="1" applyBorder="1" applyAlignment="1">
      <alignment horizontal="center" vertical="center"/>
    </xf>
    <xf numFmtId="49" fontId="31" fillId="27" borderId="2" xfId="3" applyNumberFormat="1" applyFont="1" applyFill="1" applyBorder="1" applyAlignment="1">
      <alignment horizontal="center" vertical="center"/>
    </xf>
    <xf numFmtId="0" fontId="31" fillId="27" borderId="2" xfId="3" applyFont="1" applyFill="1" applyBorder="1" applyAlignment="1">
      <alignment horizontal="left" vertical="center" wrapText="1"/>
    </xf>
    <xf numFmtId="0" fontId="31" fillId="27" borderId="2" xfId="2" applyFont="1" applyFill="1" applyBorder="1" applyAlignment="1">
      <alignment horizontal="center" vertical="center"/>
    </xf>
    <xf numFmtId="49" fontId="31" fillId="28" borderId="2" xfId="3" applyNumberFormat="1" applyFont="1" applyFill="1" applyBorder="1" applyAlignment="1">
      <alignment horizontal="center" vertical="center"/>
    </xf>
    <xf numFmtId="0" fontId="31" fillId="28" borderId="2" xfId="3" applyFont="1" applyFill="1" applyBorder="1" applyAlignment="1">
      <alignment horizontal="left" vertical="center" wrapText="1"/>
    </xf>
    <xf numFmtId="0" fontId="31" fillId="28" borderId="2" xfId="2" applyFont="1" applyFill="1" applyBorder="1" applyAlignment="1">
      <alignment horizontal="center" vertical="center"/>
    </xf>
    <xf numFmtId="49" fontId="31" fillId="29" borderId="2" xfId="3" applyNumberFormat="1" applyFont="1" applyFill="1" applyBorder="1" applyAlignment="1">
      <alignment horizontal="center" vertical="center"/>
    </xf>
    <xf numFmtId="0" fontId="31" fillId="29" borderId="2" xfId="3" applyFont="1" applyFill="1" applyBorder="1" applyAlignment="1">
      <alignment horizontal="left" vertical="center" wrapText="1"/>
    </xf>
    <xf numFmtId="0" fontId="31" fillId="29" borderId="2" xfId="2" applyFont="1" applyFill="1" applyBorder="1" applyAlignment="1">
      <alignment horizontal="center" vertical="center"/>
    </xf>
    <xf numFmtId="49" fontId="31" fillId="0" borderId="2" xfId="3" applyNumberFormat="1" applyFont="1" applyFill="1" applyBorder="1" applyAlignment="1">
      <alignment horizontal="center" vertical="center"/>
    </xf>
    <xf numFmtId="0" fontId="31" fillId="0" borderId="2" xfId="3" applyFont="1" applyFill="1" applyBorder="1" applyAlignment="1">
      <alignment horizontal="left" vertical="center" wrapText="1"/>
    </xf>
    <xf numFmtId="0" fontId="31" fillId="0" borderId="2" xfId="2" applyFont="1" applyBorder="1" applyAlignment="1">
      <alignment horizontal="center" vertical="center"/>
    </xf>
    <xf numFmtId="0" fontId="5" fillId="0" borderId="2" xfId="3" applyNumberFormat="1" applyFont="1" applyFill="1" applyBorder="1" applyAlignment="1">
      <alignment horizontal="center" vertical="center" wrapText="1"/>
    </xf>
    <xf numFmtId="164" fontId="31" fillId="28" borderId="2" xfId="2" applyNumberFormat="1" applyFont="1" applyFill="1" applyBorder="1" applyAlignment="1">
      <alignment horizontal="center" vertical="center"/>
    </xf>
    <xf numFmtId="164" fontId="31" fillId="29" borderId="2" xfId="1" applyFont="1" applyFill="1" applyBorder="1" applyAlignment="1">
      <alignment horizontal="center" vertical="center"/>
    </xf>
    <xf numFmtId="164" fontId="31" fillId="28" borderId="2" xfId="1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164" fontId="31" fillId="25" borderId="2" xfId="1" applyFont="1" applyFill="1" applyBorder="1" applyAlignment="1">
      <alignment horizontal="center" vertical="center"/>
    </xf>
    <xf numFmtId="164" fontId="31" fillId="26" borderId="2" xfId="1" applyFont="1" applyFill="1" applyBorder="1" applyAlignment="1">
      <alignment horizontal="center" vertical="center"/>
    </xf>
    <xf numFmtId="164" fontId="2" fillId="27" borderId="2" xfId="1" applyFont="1" applyFill="1" applyBorder="1" applyAlignment="1">
      <alignment horizontal="center" vertical="center"/>
    </xf>
    <xf numFmtId="164" fontId="31" fillId="28" borderId="2" xfId="463" applyNumberFormat="1" applyFont="1" applyFill="1" applyBorder="1" applyAlignment="1">
      <alignment horizontal="center" vertical="center"/>
    </xf>
    <xf numFmtId="164" fontId="31" fillId="29" borderId="2" xfId="463" applyNumberFormat="1" applyFont="1" applyFill="1" applyBorder="1" applyAlignment="1">
      <alignment horizontal="center" vertical="center"/>
    </xf>
    <xf numFmtId="164" fontId="31" fillId="0" borderId="2" xfId="1" applyFont="1" applyFill="1" applyBorder="1" applyAlignment="1">
      <alignment horizontal="center" vertical="center"/>
    </xf>
    <xf numFmtId="164" fontId="2" fillId="29" borderId="2" xfId="1" applyFont="1" applyFill="1" applyBorder="1" applyAlignment="1">
      <alignment horizontal="center" vertical="center"/>
    </xf>
    <xf numFmtId="164" fontId="2" fillId="0" borderId="2" xfId="1" applyFont="1" applyFill="1" applyBorder="1" applyAlignment="1">
      <alignment horizontal="center" vertical="center"/>
    </xf>
    <xf numFmtId="168" fontId="33" fillId="2" borderId="2" xfId="1" applyNumberFormat="1" applyFont="1" applyFill="1" applyBorder="1" applyAlignment="1">
      <alignment horizontal="center" vertical="center"/>
    </xf>
    <xf numFmtId="49" fontId="5" fillId="0" borderId="2" xfId="3" applyNumberFormat="1" applyFont="1" applyFill="1" applyBorder="1" applyAlignment="1">
      <alignment horizontal="center" vertical="center"/>
    </xf>
    <xf numFmtId="164" fontId="2" fillId="2" borderId="0" xfId="1" applyFont="1" applyFill="1"/>
    <xf numFmtId="0" fontId="2" fillId="2" borderId="2" xfId="2" applyFont="1" applyFill="1" applyBorder="1" applyAlignment="1">
      <alignment horizontal="center" vertical="center" wrapText="1"/>
    </xf>
    <xf numFmtId="0" fontId="2" fillId="0" borderId="2" xfId="3" applyNumberFormat="1" applyFont="1" applyFill="1" applyBorder="1" applyAlignment="1">
      <alignment horizontal="left" vertical="center" wrapText="1"/>
    </xf>
    <xf numFmtId="164" fontId="31" fillId="25" borderId="2" xfId="1" applyFont="1" applyFill="1" applyBorder="1" applyAlignment="1">
      <alignment horizontal="left" vertical="center"/>
    </xf>
    <xf numFmtId="164" fontId="31" fillId="26" borderId="2" xfId="1" applyFont="1" applyFill="1" applyBorder="1" applyAlignment="1">
      <alignment horizontal="left" vertical="center"/>
    </xf>
    <xf numFmtId="164" fontId="2" fillId="27" borderId="2" xfId="1" applyFont="1" applyFill="1" applyBorder="1" applyAlignment="1">
      <alignment horizontal="left" vertical="center"/>
    </xf>
    <xf numFmtId="164" fontId="31" fillId="28" borderId="2" xfId="463" applyNumberFormat="1" applyFont="1" applyFill="1" applyBorder="1" applyAlignment="1">
      <alignment horizontal="left" vertical="center"/>
    </xf>
    <xf numFmtId="164" fontId="31" fillId="29" borderId="2" xfId="463" applyNumberFormat="1" applyFont="1" applyFill="1" applyBorder="1" applyAlignment="1">
      <alignment horizontal="left" vertical="center"/>
    </xf>
    <xf numFmtId="164" fontId="31" fillId="0" borderId="2" xfId="1" applyFont="1" applyFill="1" applyBorder="1" applyAlignment="1">
      <alignment horizontal="left" vertical="center" wrapText="1"/>
    </xf>
    <xf numFmtId="164" fontId="31" fillId="0" borderId="2" xfId="1" applyFont="1" applyFill="1" applyBorder="1" applyAlignment="1">
      <alignment horizontal="left" vertical="center"/>
    </xf>
    <xf numFmtId="164" fontId="2" fillId="0" borderId="2" xfId="1" applyFont="1" applyFill="1" applyBorder="1" applyAlignment="1">
      <alignment horizontal="left" vertical="center" wrapText="1"/>
    </xf>
    <xf numFmtId="164" fontId="2" fillId="29" borderId="2" xfId="1" applyFont="1" applyFill="1" applyBorder="1" applyAlignment="1">
      <alignment horizontal="left" vertical="center" wrapText="1"/>
    </xf>
    <xf numFmtId="164" fontId="2" fillId="0" borderId="2" xfId="1" applyFont="1" applyFill="1" applyBorder="1" applyAlignment="1">
      <alignment horizontal="left" vertical="center"/>
    </xf>
    <xf numFmtId="164" fontId="2" fillId="29" borderId="2" xfId="1" applyFont="1" applyFill="1" applyBorder="1" applyAlignment="1">
      <alignment horizontal="left" vertical="center"/>
    </xf>
    <xf numFmtId="49" fontId="2" fillId="0" borderId="2" xfId="463" applyNumberFormat="1" applyFont="1" applyFill="1" applyBorder="1" applyAlignment="1">
      <alignment horizontal="left" vertical="center" wrapText="1"/>
    </xf>
    <xf numFmtId="0" fontId="2" fillId="2" borderId="2" xfId="2" applyFont="1" applyFill="1" applyBorder="1" applyAlignment="1">
      <alignment horizontal="center" vertical="center" textRotation="90" wrapText="1"/>
    </xf>
    <xf numFmtId="0" fontId="2" fillId="2" borderId="3" xfId="2" applyFont="1" applyFill="1" applyBorder="1" applyAlignment="1">
      <alignment horizontal="center" vertical="center" textRotation="90" wrapText="1"/>
    </xf>
    <xf numFmtId="0" fontId="2" fillId="2" borderId="5" xfId="2" applyFont="1" applyFill="1" applyBorder="1" applyAlignment="1">
      <alignment horizontal="center" vertical="center" textRotation="90" wrapText="1"/>
    </xf>
    <xf numFmtId="0" fontId="2" fillId="2" borderId="2" xfId="2" applyFont="1" applyFill="1" applyBorder="1" applyAlignment="1">
      <alignment horizontal="center" vertical="center" wrapText="1"/>
    </xf>
    <xf numFmtId="0" fontId="6" fillId="2" borderId="0" xfId="3" applyFont="1" applyFill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2" fillId="2" borderId="1" xfId="2" applyFont="1" applyFill="1" applyBorder="1" applyAlignment="1">
      <alignment horizontal="center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Alignment="1">
      <alignment horizontal="center" wrapText="1"/>
    </xf>
    <xf numFmtId="0" fontId="3" fillId="2" borderId="0" xfId="2" applyFont="1" applyFill="1" applyAlignment="1">
      <alignment horizontal="center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815_1115476076715_10_54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квФ"/>
    </sheetNames>
    <sheetDataSet>
      <sheetData sheetId="0">
        <row r="19">
          <cell r="B19" t="str">
            <v>ВСЕГО по инвестиционной программе, в том числе:</v>
          </cell>
          <cell r="C19" t="str">
            <v>Г</v>
          </cell>
          <cell r="D19">
            <v>3390.3591526905579</v>
          </cell>
          <cell r="E19">
            <v>853.40566687599971</v>
          </cell>
          <cell r="F19">
            <v>2537.1543810015787</v>
          </cell>
          <cell r="G19">
            <v>0</v>
          </cell>
          <cell r="H19">
            <v>141.93659837300001</v>
          </cell>
        </row>
        <row r="20">
          <cell r="B20" t="str">
            <v>Технологическое присоединение, всего</v>
          </cell>
          <cell r="C20" t="str">
            <v>Г</v>
          </cell>
          <cell r="D20">
            <v>540.93099999999993</v>
          </cell>
          <cell r="E20">
            <v>85.648799999999994</v>
          </cell>
          <cell r="F20">
            <v>455.28219999999999</v>
          </cell>
          <cell r="G20">
            <v>0</v>
          </cell>
          <cell r="H20">
            <v>1.9501679999999999</v>
          </cell>
        </row>
        <row r="21">
          <cell r="B21" t="str">
            <v>Реконструкция, модернизация, техническое перевооружение, всего</v>
          </cell>
          <cell r="C21" t="str">
            <v>Г</v>
          </cell>
          <cell r="D21">
            <v>2729.2757976960047</v>
          </cell>
          <cell r="E21">
            <v>758.87572653599966</v>
          </cell>
          <cell r="F21">
            <v>1970.6009663470256</v>
          </cell>
          <cell r="G21">
            <v>0</v>
          </cell>
          <cell r="H21">
            <v>132.39661382300002</v>
          </cell>
        </row>
        <row r="22"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  <cell r="D23">
            <v>6.0119999999999996</v>
          </cell>
          <cell r="E23">
            <v>0</v>
          </cell>
          <cell r="F23">
            <v>6.0119999999999996</v>
          </cell>
          <cell r="G23">
            <v>0</v>
          </cell>
          <cell r="H23">
            <v>0</v>
          </cell>
        </row>
        <row r="24"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 t="str">
            <v>Прочие инвестиционные проекты, всего</v>
          </cell>
          <cell r="C25" t="str">
            <v>Г</v>
          </cell>
          <cell r="D25">
            <v>114.14035499455314</v>
          </cell>
          <cell r="E25">
            <v>8.88114034</v>
          </cell>
          <cell r="F25">
            <v>105.25921465455313</v>
          </cell>
          <cell r="G25">
            <v>0</v>
          </cell>
          <cell r="H25">
            <v>7.5898165500000001</v>
          </cell>
        </row>
        <row r="26">
          <cell r="B26" t="str">
            <v>Новосибирская область</v>
          </cell>
          <cell r="C26" t="str">
            <v>Г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 t="str">
            <v>Технологическое присоединение, всего, в том числе:</v>
          </cell>
          <cell r="C27" t="str">
            <v>Г</v>
          </cell>
          <cell r="D27">
            <v>540.93099999999993</v>
          </cell>
          <cell r="E27">
            <v>85.648799999999994</v>
          </cell>
          <cell r="F27">
            <v>455.28219999999999</v>
          </cell>
          <cell r="G27">
            <v>0</v>
          </cell>
          <cell r="H27">
            <v>1.9501679999999999</v>
          </cell>
        </row>
        <row r="28">
          <cell r="B28" t="str">
            <v>Технологическое присоединение энергопринимающих устройств потребителей, всего, в том числе:</v>
          </cell>
          <cell r="C28" t="str">
            <v>Г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B29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9" t="str">
            <v>Г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0" t="str">
            <v>Г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1">
          <cell r="B31" t="str">
            <v>Технологическое присоединение энергопринимающих устройств потребителей свыше 150 кВт, всего, в том числе:</v>
          </cell>
          <cell r="C31" t="str">
            <v>Г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</row>
        <row r="32">
          <cell r="B32" t="str">
            <v>Технологическое присоединение объектов электросетевого хозяйства, всего, в том числе:</v>
          </cell>
          <cell r="C32" t="str">
            <v>Г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3" t="str">
            <v>Г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 t="str">
            <v>Технологическое присоединение к электрическим сетям иных сетевых организаций, всего, в том числе:</v>
          </cell>
          <cell r="C34" t="str">
            <v>Г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Технологическое присоединение объектов по производству электрической энергии всего, в том числе:</v>
          </cell>
          <cell r="C35" t="str">
            <v>Г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 t="str">
            <v>Наименование объекта по производству электрической энергии, всего, в том числе:</v>
          </cell>
          <cell r="C36" t="str">
            <v>Г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9" t="str">
            <v>Г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 t="str">
            <v>Наименование объекта по производству электрической энергии, всего, в том числе:</v>
          </cell>
          <cell r="C40" t="str">
            <v>Г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3" t="str">
            <v>Г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4" t="str">
            <v>Г</v>
          </cell>
          <cell r="D44">
            <v>540.93099999999993</v>
          </cell>
          <cell r="E44">
            <v>85.648799999999994</v>
          </cell>
          <cell r="F44">
            <v>455.28219999999999</v>
          </cell>
          <cell r="G44">
            <v>0</v>
          </cell>
          <cell r="H44">
            <v>1.9501679999999999</v>
          </cell>
        </row>
        <row r="45">
          <cell r="B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</row>
        <row r="46">
          <cell r="B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6" t="str">
            <v>Г</v>
          </cell>
          <cell r="D46">
            <v>540.93099999999993</v>
          </cell>
          <cell r="E46">
            <v>85.648799999999994</v>
          </cell>
          <cell r="F46">
            <v>455.28219999999999</v>
          </cell>
          <cell r="G46">
            <v>0</v>
          </cell>
          <cell r="H46">
            <v>1.9501679999999999</v>
          </cell>
        </row>
        <row r="47">
          <cell r="B47" t="str">
            <v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v>
          </cell>
          <cell r="C47" t="str">
            <v>M_00.0009.000009</v>
          </cell>
          <cell r="D47">
            <v>63.56</v>
          </cell>
          <cell r="E47">
            <v>42.220799999999997</v>
          </cell>
          <cell r="F47">
            <v>21.339200000000005</v>
          </cell>
          <cell r="G47">
            <v>0</v>
          </cell>
          <cell r="H47">
            <v>1.9501679999999999</v>
          </cell>
        </row>
        <row r="48">
          <cell r="B48" t="str">
            <v>Компенсация емкостных токов сети 10 кВ ПС Дружная, доукомплектация яч.№9, 17</v>
          </cell>
          <cell r="C48" t="str">
            <v>M_00.0012.000012</v>
          </cell>
          <cell r="D48">
            <v>23.128</v>
          </cell>
          <cell r="E48">
            <v>0</v>
          </cell>
          <cell r="F48">
            <v>23.128</v>
          </cell>
          <cell r="G48">
            <v>0</v>
          </cell>
          <cell r="H48">
            <v>0</v>
          </cell>
        </row>
        <row r="49">
          <cell r="B49" t="str">
            <v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v>
          </cell>
          <cell r="C49" t="str">
            <v>M_00.0014.000014</v>
          </cell>
          <cell r="D49">
            <v>358.95299999999997</v>
          </cell>
          <cell r="E49">
            <v>0</v>
          </cell>
          <cell r="F49">
            <v>358.95299999999997</v>
          </cell>
          <cell r="G49">
            <v>0</v>
          </cell>
          <cell r="H49">
            <v>0</v>
          </cell>
        </row>
        <row r="50">
          <cell r="B50" t="str">
            <v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v>
          </cell>
          <cell r="C50" t="str">
            <v>M_00.0019.000019</v>
          </cell>
          <cell r="D50">
            <v>83.105000000000004</v>
          </cell>
          <cell r="E50">
            <v>43.427999999999997</v>
          </cell>
          <cell r="F50">
            <v>39.677000000000007</v>
          </cell>
          <cell r="G50">
            <v>0</v>
          </cell>
          <cell r="H50">
            <v>0</v>
          </cell>
        </row>
        <row r="51">
          <cell r="B51" t="str">
            <v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v>
          </cell>
          <cell r="C51" t="str">
            <v>M_00.0037.000037</v>
          </cell>
          <cell r="D51">
            <v>12.185</v>
          </cell>
          <cell r="E51">
            <v>0</v>
          </cell>
          <cell r="F51">
            <v>12.185</v>
          </cell>
          <cell r="G51">
            <v>0</v>
          </cell>
          <cell r="H51">
            <v>0</v>
          </cell>
        </row>
        <row r="52">
          <cell r="B52" t="str">
            <v>Реконструкция, модернизация, техническое перевооружение всего, в том числе:</v>
          </cell>
          <cell r="C52" t="str">
            <v>Г</v>
          </cell>
          <cell r="D52">
            <v>2729.2757976960047</v>
          </cell>
          <cell r="E52">
            <v>758.87572653599966</v>
          </cell>
          <cell r="F52">
            <v>1970.6009663470256</v>
          </cell>
          <cell r="G52">
            <v>0</v>
          </cell>
          <cell r="H52">
            <v>132.39661382300002</v>
          </cell>
        </row>
        <row r="53">
          <cell r="B53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53" t="str">
            <v>Г</v>
          </cell>
          <cell r="D53">
            <v>2729.2757976960047</v>
          </cell>
          <cell r="E53">
            <v>758.87572653599966</v>
          </cell>
          <cell r="F53">
            <v>1970.6009663470256</v>
          </cell>
          <cell r="G53">
            <v>0</v>
          </cell>
          <cell r="H53">
            <v>132.39661382300002</v>
          </cell>
        </row>
        <row r="54">
          <cell r="B54" t="str">
            <v>Реконструкция трансформаторных и иных подстанций, всего, в том числе:</v>
          </cell>
          <cell r="C54" t="str">
            <v>Г</v>
          </cell>
          <cell r="D54">
            <v>247.72199999999998</v>
          </cell>
          <cell r="E54">
            <v>96.17</v>
          </cell>
          <cell r="F54">
            <v>151.55199999999999</v>
          </cell>
          <cell r="G54">
            <v>0</v>
          </cell>
          <cell r="H54">
            <v>27.264216400000002</v>
          </cell>
        </row>
        <row r="55">
          <cell r="B55" t="str">
            <v>Реконструкция ПС 220 кВ Южная в части замены ОД, КЗ 220 кВ, установки ячеек выключателей 220 кВ (3 шт.), замены ТСН с выполнением сопутствующего объема работ</v>
          </cell>
          <cell r="C55" t="str">
            <v>M_00.0004.000004</v>
          </cell>
          <cell r="D55">
            <v>135.25299999999999</v>
          </cell>
          <cell r="E55">
            <v>55.033999999999999</v>
          </cell>
          <cell r="F55">
            <v>80.218999999999994</v>
          </cell>
          <cell r="G55">
            <v>0</v>
          </cell>
          <cell r="H55">
            <v>2.2464400000000002</v>
          </cell>
        </row>
        <row r="56">
          <cell r="B56" t="str">
            <v>Реконструкция ПС 220 кВ Строительная в части замены ОД, КЗ 220 кВ, установки ячеек выключателей 220 кВ (2 шт.) с выполнением сопутствующего объема работ</v>
          </cell>
          <cell r="C56" t="str">
            <v>M_00.0005.000005</v>
          </cell>
          <cell r="D56">
            <v>112.46899999999999</v>
          </cell>
          <cell r="E56">
            <v>41.136000000000003</v>
          </cell>
          <cell r="F56">
            <v>71.332999999999998</v>
          </cell>
          <cell r="G56">
            <v>0</v>
          </cell>
          <cell r="H56">
            <v>25.017776400000002</v>
          </cell>
        </row>
        <row r="57">
          <cell r="B5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7" t="str">
            <v>Г</v>
          </cell>
          <cell r="D57">
            <v>2481.5537976960049</v>
          </cell>
          <cell r="E57">
            <v>662.7057265359997</v>
          </cell>
          <cell r="F57">
            <v>1819.0489663470257</v>
          </cell>
          <cell r="G57">
            <v>0</v>
          </cell>
          <cell r="H57">
            <v>105.13239742300001</v>
          </cell>
        </row>
        <row r="58">
          <cell r="B58" t="str">
            <v>Реконструкция ПС 220 кВ Тулинская в части замены ячеек выключателей 220 кВ, с выполнением сопутствующего объема работ</v>
          </cell>
          <cell r="C58" t="str">
            <v>M_00.0001.000001</v>
          </cell>
          <cell r="D58">
            <v>209.83</v>
          </cell>
          <cell r="E58">
            <v>70.347999999999999</v>
          </cell>
          <cell r="F58">
            <v>139.48200000000003</v>
          </cell>
          <cell r="G58">
            <v>0</v>
          </cell>
          <cell r="H58">
            <v>22.01082954</v>
          </cell>
        </row>
        <row r="59">
          <cell r="B59" t="str">
            <v>Реконструкция ПС 220 кВ Урожай в части замены ячеек выключателей 220 кВ (8 шт.) с выполнением сопутствующего объема работ</v>
          </cell>
          <cell r="C59" t="str">
            <v>M_00.0002.000002</v>
          </cell>
          <cell r="D59">
            <v>376.27300000000002</v>
          </cell>
          <cell r="E59">
            <v>136.57</v>
          </cell>
          <cell r="F59">
            <v>239.70300000000003</v>
          </cell>
          <cell r="G59">
            <v>0</v>
          </cell>
          <cell r="H59">
            <v>10.206566609999999</v>
          </cell>
        </row>
        <row r="60">
          <cell r="B60" t="str">
            <v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v>
          </cell>
          <cell r="C60" t="str">
            <v>M_00.0003.000003</v>
          </cell>
          <cell r="D60">
            <v>76.566000000000003</v>
          </cell>
          <cell r="E60">
            <v>37.765000000000001</v>
          </cell>
          <cell r="F60">
            <v>38.801000000000002</v>
          </cell>
          <cell r="G60">
            <v>0</v>
          </cell>
          <cell r="H60">
            <v>0</v>
          </cell>
        </row>
        <row r="61">
          <cell r="B61" t="str">
            <v>Реконструкция ПС 220 кВ Чулымская в части замены ячеек выключателей 220 кВ (3 шт.) с выполнением сопутствующего объема работ</v>
          </cell>
          <cell r="C61" t="str">
            <v>M_00.0006.000006</v>
          </cell>
          <cell r="D61">
            <v>148.67400000000001</v>
          </cell>
          <cell r="E61">
            <v>41.215000000000003</v>
          </cell>
          <cell r="F61">
            <v>107.459</v>
          </cell>
          <cell r="G61">
            <v>0</v>
          </cell>
          <cell r="H61">
            <v>17.255244260000001</v>
          </cell>
        </row>
        <row r="62">
          <cell r="B62" t="str">
            <v>Реконструкция ПС 220 кВ Восточная в части замены ячеек выключателей 110-220 кВ (7 шт.) с выполнением сопутствующего объема работ</v>
          </cell>
          <cell r="C62" t="str">
            <v>M_00.0007.000007</v>
          </cell>
          <cell r="D62">
            <v>387.36599999999999</v>
          </cell>
          <cell r="E62">
            <v>88.495999999999995</v>
          </cell>
          <cell r="F62">
            <v>298.87</v>
          </cell>
          <cell r="G62">
            <v>0</v>
          </cell>
          <cell r="H62">
            <v>9.4337552899999988</v>
          </cell>
        </row>
        <row r="63">
          <cell r="B63" t="str">
            <v>Реконструкция ПС 220 кВ Правобережная в части замены ячеек выключателей 220 кВ (3 шт.), с выполнением сопутствующего объема работ</v>
          </cell>
          <cell r="C63" t="str">
            <v>M_00.0008.000008</v>
          </cell>
          <cell r="D63">
            <v>171.10499999999999</v>
          </cell>
          <cell r="E63">
            <v>71.230999999999995</v>
          </cell>
          <cell r="F63">
            <v>99.873999999999995</v>
          </cell>
          <cell r="G63">
            <v>0</v>
          </cell>
          <cell r="H63">
            <v>0</v>
          </cell>
        </row>
        <row r="64">
          <cell r="B64" t="str">
            <v>Замена выключателя ВВБ 220 кВ (В-292) ПС 220 Урожай АО "Электромагистраль"</v>
          </cell>
          <cell r="C64" t="str">
            <v>M_00.0010.000010</v>
          </cell>
          <cell r="D64">
            <v>63.44</v>
          </cell>
          <cell r="E64">
            <v>25.298999999999999</v>
          </cell>
          <cell r="F64">
            <v>38.140999999999998</v>
          </cell>
          <cell r="G64">
            <v>0</v>
          </cell>
          <cell r="H64">
            <v>0</v>
          </cell>
        </row>
        <row r="65">
          <cell r="B65" t="str">
            <v>Реконструкция ПС 220 Дружная в части замены ячейки выключателя 220 кВ (В-257) с выполнением сопутствующего объема работ</v>
          </cell>
          <cell r="C65" t="str">
            <v>M_00.0011.000011</v>
          </cell>
          <cell r="D65">
            <v>55.911999999999999</v>
          </cell>
          <cell r="E65">
            <v>20.712</v>
          </cell>
          <cell r="F65">
            <v>35.200000000000003</v>
          </cell>
          <cell r="G65">
            <v>0</v>
          </cell>
          <cell r="H65">
            <v>5.1271803500000006</v>
          </cell>
        </row>
        <row r="66">
          <cell r="B66" t="str">
            <v>Строительство (реконструкция) системы АИИС КУЭ подстанций АО "Электромагистраль"</v>
          </cell>
          <cell r="C66" t="str">
            <v>M_00.0017.000017</v>
          </cell>
          <cell r="D66">
            <v>20.774999999999999</v>
          </cell>
          <cell r="E66">
            <v>1.3029999999999999</v>
          </cell>
          <cell r="F66">
            <v>19.471999999999998</v>
          </cell>
          <cell r="G66">
            <v>0</v>
          </cell>
          <cell r="H66">
            <v>0.87432535000000011</v>
          </cell>
        </row>
        <row r="67">
          <cell r="B67" t="str">
            <v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v>
          </cell>
          <cell r="C67" t="str">
            <v>M_00.0018.000018</v>
          </cell>
          <cell r="D67">
            <v>27.783000000000001</v>
          </cell>
          <cell r="E67">
            <v>0</v>
          </cell>
          <cell r="F67">
            <v>27.783000000000001</v>
          </cell>
          <cell r="G67">
            <v>0</v>
          </cell>
          <cell r="H67">
            <v>0</v>
          </cell>
        </row>
        <row r="68">
          <cell r="B68" t="str">
            <v>Комплексная реконструкция ПС 220 Чулымская в части реконструкции ОРУ-220, ЗРУ-6 и строительства здания ОПУ-ЗРУ</v>
          </cell>
          <cell r="C68" t="str">
            <v>M_00.0020.000020</v>
          </cell>
          <cell r="D68">
            <v>386.827</v>
          </cell>
          <cell r="E68">
            <v>0</v>
          </cell>
          <cell r="F68">
            <v>386.827</v>
          </cell>
          <cell r="G68">
            <v>0</v>
          </cell>
          <cell r="H68">
            <v>0</v>
          </cell>
        </row>
        <row r="69">
          <cell r="B69" t="str">
            <v>Реконструкция ПС 220 кВ Восточная в части замены устройств РЗА присоединений ОВ-110-220</v>
          </cell>
          <cell r="C69" t="str">
            <v>M_00.0021.000021</v>
          </cell>
          <cell r="D69">
            <v>18.460999999999999</v>
          </cell>
          <cell r="E69">
            <v>0</v>
          </cell>
          <cell r="F69">
            <v>18.460999999999999</v>
          </cell>
          <cell r="G69">
            <v>0</v>
          </cell>
          <cell r="H69">
            <v>0</v>
          </cell>
        </row>
        <row r="70">
          <cell r="B70" t="str">
            <v>Реконструкция ПС 220 кВ Дружная в части замены устройств РЗА присоединений ОВ-110-220</v>
          </cell>
          <cell r="C70" t="str">
            <v>M_00.0022.000022</v>
          </cell>
          <cell r="D70">
            <v>18.460999999999999</v>
          </cell>
          <cell r="E70">
            <v>0</v>
          </cell>
          <cell r="F70">
            <v>18.460999999999999</v>
          </cell>
          <cell r="G70">
            <v>0</v>
          </cell>
          <cell r="H70">
            <v>0</v>
          </cell>
        </row>
        <row r="71">
          <cell r="B71" t="str">
            <v>Реконструкция ПС 220 кВ Правобережная в части замены устройств РЗА присоединений ОВ-110</v>
          </cell>
          <cell r="C71" t="str">
            <v>M_00.0023.000023</v>
          </cell>
          <cell r="D71">
            <v>9.0359999999999996</v>
          </cell>
          <cell r="E71">
            <v>0</v>
          </cell>
          <cell r="F71">
            <v>9.0359999999999996</v>
          </cell>
          <cell r="G71">
            <v>0</v>
          </cell>
          <cell r="H71">
            <v>0</v>
          </cell>
        </row>
        <row r="72">
          <cell r="B72" t="str">
            <v>Реконструкция ПС 220 кВ Татарская в части замены устройств РЗА присоединений ОВ-110</v>
          </cell>
          <cell r="C72" t="str">
            <v>M_00.0024.000024</v>
          </cell>
          <cell r="D72">
            <v>9.0359999999999996</v>
          </cell>
          <cell r="E72">
            <v>0</v>
          </cell>
          <cell r="F72">
            <v>9.0359999999999996</v>
          </cell>
          <cell r="G72">
            <v>0</v>
          </cell>
          <cell r="H72">
            <v>0</v>
          </cell>
        </row>
        <row r="73">
          <cell r="B73" t="str">
            <v>Реконструкция ПС 220 кВ Тулинская в части замены устройств РЗА присоединений ОВ-110</v>
          </cell>
          <cell r="C73" t="str">
            <v>M_00.0025.000025</v>
          </cell>
          <cell r="D73">
            <v>9.0359999999999996</v>
          </cell>
          <cell r="E73">
            <v>0</v>
          </cell>
          <cell r="F73">
            <v>9.0359999999999996</v>
          </cell>
          <cell r="G73">
            <v>0</v>
          </cell>
          <cell r="H73">
            <v>0</v>
          </cell>
        </row>
        <row r="74">
          <cell r="B74" t="str">
            <v>Реконструкция заземляющего устройства ПС 220 кв Урожай</v>
          </cell>
          <cell r="C74" t="str">
            <v>M_00.0026.000026</v>
          </cell>
          <cell r="D74">
            <v>5.298</v>
          </cell>
          <cell r="E74">
            <v>0</v>
          </cell>
          <cell r="F74">
            <v>5.298</v>
          </cell>
          <cell r="G74">
            <v>0</v>
          </cell>
          <cell r="H74">
            <v>0</v>
          </cell>
        </row>
        <row r="75">
          <cell r="B75" t="str">
            <v>Реконструкция ПС 220 кВ Чулымская в части замены устройств РЗА присоединений ОВ-110</v>
          </cell>
          <cell r="C75" t="str">
            <v>M_00.0027.000027</v>
          </cell>
          <cell r="D75">
            <v>9.0359999999999996</v>
          </cell>
          <cell r="E75">
            <v>0</v>
          </cell>
          <cell r="F75">
            <v>9.0359999999999996</v>
          </cell>
          <cell r="G75">
            <v>0</v>
          </cell>
          <cell r="H75">
            <v>0</v>
          </cell>
        </row>
        <row r="76">
          <cell r="B76" t="str">
            <v>Реконструкция ПС 220 кВ Южная в части замены устройств РЗА присоединений ОВ-110</v>
          </cell>
          <cell r="C76" t="str">
            <v>M_00.0028.000028</v>
          </cell>
          <cell r="D76">
            <v>9.0359999999999996</v>
          </cell>
          <cell r="E76">
            <v>0</v>
          </cell>
          <cell r="F76">
            <v>9.0359999999999996</v>
          </cell>
          <cell r="G76">
            <v>0</v>
          </cell>
          <cell r="H76">
            <v>0</v>
          </cell>
        </row>
        <row r="77">
          <cell r="B77" t="str">
            <v>Техническое перевооружение системы телемеханики и регистратора аварийных событий на ПС 220 кВ Восточная</v>
          </cell>
          <cell r="C77" t="str">
            <v>M_00.0030.000030</v>
          </cell>
          <cell r="D77">
            <v>83.792085837599984</v>
          </cell>
          <cell r="E77">
            <v>27.17</v>
          </cell>
          <cell r="F77">
            <v>56.622085837599982</v>
          </cell>
          <cell r="G77">
            <v>0</v>
          </cell>
          <cell r="H77">
            <v>19.386630059541304</v>
          </cell>
        </row>
        <row r="78">
          <cell r="B78" t="str">
            <v>Техническое перевооружение системы телемеханики и регистратора аварийных событий на ПС 220 кВ Правобережная</v>
          </cell>
          <cell r="C78" t="str">
            <v>M_00.0031.000031</v>
          </cell>
          <cell r="D78">
            <v>34.700319589999999</v>
          </cell>
          <cell r="E78">
            <v>24.704000000000001</v>
          </cell>
          <cell r="F78">
            <v>9.9963195899999988</v>
          </cell>
          <cell r="G78">
            <v>0</v>
          </cell>
          <cell r="H78">
            <v>1.2086515354391714</v>
          </cell>
        </row>
        <row r="79">
          <cell r="B79" t="str">
            <v>Техническое перевооружение системы телемеханики и регистратора аварийных событий на ПС 220 кВ Татарская</v>
          </cell>
          <cell r="C79" t="str">
            <v>M_00.0032.000032</v>
          </cell>
          <cell r="D79">
            <v>33.042999999999999</v>
          </cell>
          <cell r="E79">
            <v>20.957999999999998</v>
          </cell>
          <cell r="F79">
            <v>12.085000000000001</v>
          </cell>
          <cell r="G79">
            <v>0</v>
          </cell>
          <cell r="H79">
            <v>0</v>
          </cell>
        </row>
        <row r="80">
          <cell r="B80" t="str">
            <v>Техническое перевооружение системы телемеханики и регистратора аварийных событий на ПС 220 кВ Южная</v>
          </cell>
          <cell r="C80" t="str">
            <v>M_00.0033.000033</v>
          </cell>
          <cell r="D80">
            <v>30.498416420000002</v>
          </cell>
          <cell r="E80">
            <v>21.093</v>
          </cell>
          <cell r="F80">
            <v>9.4054164200000017</v>
          </cell>
          <cell r="G80">
            <v>0</v>
          </cell>
          <cell r="H80">
            <v>1.1370307380195261</v>
          </cell>
        </row>
        <row r="81">
          <cell r="B81" t="str">
            <v>Техническое перевооружение системы телемеханики на ПС 220 кВ Строительная</v>
          </cell>
          <cell r="C81" t="str">
            <v>M_00.0035.000035</v>
          </cell>
          <cell r="D81">
            <v>16.702999999999999</v>
          </cell>
          <cell r="E81">
            <v>6.1319999999999997</v>
          </cell>
          <cell r="F81">
            <v>10.571</v>
          </cell>
          <cell r="G81">
            <v>0</v>
          </cell>
          <cell r="H81">
            <v>0</v>
          </cell>
        </row>
        <row r="82">
          <cell r="B82" t="str">
            <v>Установка на ПС 220 кВ Урожай АОПО ВЛ 220 кВ Красноозерское - Урожай, ВЛ 220 кВ Зубково - Урожай, ВЛ 220 кВ Урожай - Мынкуль, ВЛ 220 кВ Урожай - Районная</v>
          </cell>
          <cell r="C82" t="str">
            <v>M_00.0036.000036</v>
          </cell>
          <cell r="D82">
            <v>9.1630000000000003</v>
          </cell>
          <cell r="E82">
            <v>0</v>
          </cell>
          <cell r="F82">
            <v>9.1630000000000003</v>
          </cell>
          <cell r="G82">
            <v>0</v>
          </cell>
          <cell r="H82">
            <v>0</v>
          </cell>
        </row>
        <row r="83">
          <cell r="B83" t="str">
            <v>Реконструкция устройств передачи аварийных сигналов и команд между ПС Восточная и ТЭЦ-5</v>
          </cell>
          <cell r="C83" t="str">
            <v>M_00.0038.000038</v>
          </cell>
          <cell r="D83">
            <v>2.5529999999999999</v>
          </cell>
          <cell r="E83">
            <v>0</v>
          </cell>
          <cell r="F83">
            <v>2.5529999999999999</v>
          </cell>
          <cell r="G83">
            <v>0</v>
          </cell>
          <cell r="H83">
            <v>0</v>
          </cell>
        </row>
        <row r="84">
          <cell r="B84" t="str">
            <v>Замена воздушного выключателя ВВБ 220 кВ (ОВ-220) на ПС 220 кВ Урожай АО "РЭС" филиал "Карасукские электрические сети"</v>
          </cell>
          <cell r="C84" t="str">
            <v>нд</v>
          </cell>
          <cell r="D84">
            <v>46.033596220978602</v>
          </cell>
          <cell r="E84">
            <v>45.72168138</v>
          </cell>
          <cell r="F84">
            <v>0.51281002799999598</v>
          </cell>
          <cell r="G84">
            <v>0</v>
          </cell>
          <cell r="H84">
            <v>-1.71490444</v>
          </cell>
        </row>
        <row r="85">
          <cell r="B85" t="str">
            <v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v>
          </cell>
          <cell r="C85" t="str">
            <v>нд</v>
          </cell>
          <cell r="D85">
            <v>170.91575677342499</v>
          </cell>
          <cell r="E85">
            <v>0</v>
          </cell>
          <cell r="F85">
            <v>170.91575677342499</v>
          </cell>
          <cell r="G85">
            <v>0</v>
          </cell>
          <cell r="H85">
            <v>1.99984037</v>
          </cell>
        </row>
        <row r="86">
          <cell r="B86" t="str">
            <v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v>
          </cell>
          <cell r="C86" t="str">
            <v>нд</v>
          </cell>
          <cell r="D86">
            <v>37.052235119999999</v>
          </cell>
          <cell r="E86">
            <v>20.466000000000001</v>
          </cell>
          <cell r="F86">
            <v>16.586235120000001</v>
          </cell>
          <cell r="G86">
            <v>0</v>
          </cell>
          <cell r="H86">
            <v>16.5809052</v>
          </cell>
        </row>
        <row r="87">
          <cell r="B87" t="str">
            <v>Техническое перевооружение защит ЗРУ-10 кВ на ПС 220 кВ Южная</v>
          </cell>
          <cell r="C87" t="str">
            <v>нд</v>
          </cell>
          <cell r="D87">
            <v>5.1483877339999999</v>
          </cell>
          <cell r="E87">
            <v>3.5220451559999999</v>
          </cell>
          <cell r="F87">
            <v>1.626342578</v>
          </cell>
          <cell r="G87">
            <v>0</v>
          </cell>
          <cell r="H87">
            <v>1.6263425600000001</v>
          </cell>
        </row>
        <row r="88">
          <cell r="B88" t="str">
            <v>Реконструкция, модернизация, техническое перевооружение линий электропередачи, всего, в том числе:</v>
          </cell>
          <cell r="C88" t="str">
            <v>Г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</row>
        <row r="89">
          <cell r="B89" t="str">
            <v>Реконструкция линий электропередачи, всего, в том числе:</v>
          </cell>
          <cell r="C89" t="str">
            <v>Г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</row>
        <row r="90">
          <cell r="B90" t="str">
            <v>Модернизация, техническое перевооружение линий электропередачи, всего, в том числе:</v>
          </cell>
          <cell r="C90" t="str">
            <v>Г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</row>
        <row r="91">
          <cell r="B91" t="str">
            <v>Развитие и модернизация учета электрической энергии (мощности), всего, в том числе:</v>
          </cell>
          <cell r="C91" t="str">
            <v>Г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</row>
        <row r="92">
          <cell r="B92" t="str">
            <v>«Установка приборов учета, класс напряжения 0,22 (0,4) кВ, всего, в том числе:»</v>
          </cell>
          <cell r="C92" t="str">
            <v>Г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</row>
        <row r="93">
          <cell r="B93" t="str">
            <v>«Установка приборов учета, класс напряжения 6 (10) кВ, всего, в том числе:»</v>
          </cell>
          <cell r="C93" t="str">
            <v>Г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</row>
        <row r="94">
          <cell r="B94" t="str">
            <v>«Установка приборов учета, класс напряжения 35 кВ, всего, в том числе:»</v>
          </cell>
          <cell r="C94" t="str">
            <v>Г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«Установка приборов учета, класс напряжения 110 кВ и выше, всего, в том числе:»</v>
          </cell>
          <cell r="C95" t="str">
            <v>Г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B96" t="str">
            <v>«Включение приборов учета в систему сбора и передачи данных, класс напряжения 0,22 (0,4) кВ, всего, в том числе:»</v>
          </cell>
          <cell r="C96" t="str">
            <v>Г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</row>
        <row r="97">
          <cell r="B97" t="str">
            <v>«Включение приборов учета в систему сбора и передачи данных, класс напряжения 6 (10) кВ, всего, в том числе:»</v>
          </cell>
          <cell r="C97" t="str">
            <v>Г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</row>
        <row r="98">
          <cell r="B98" t="str">
            <v>«Включение приборов учета в систему сбора и передачи данных, класс напряжения 35 кВ, всего, в том числе:»</v>
          </cell>
          <cell r="C98" t="str">
            <v>Г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</row>
        <row r="99">
          <cell r="B99" t="str">
            <v>«Включение приборов учета в систему сбора и передачи данных, класс напряжения 110 кВ и выше, всего, в том числе:»</v>
          </cell>
          <cell r="C99" t="str">
            <v>Г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</row>
        <row r="100">
          <cell r="B100" t="str">
            <v>Реконструкция, модернизация, техническое перевооружение прочих объектов основных средств, всего, в том числе:</v>
          </cell>
          <cell r="C100" t="str">
            <v>Г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</row>
        <row r="101">
          <cell r="B101" t="str">
            <v>Реконструкция прочих объектов основных средств, всего, в том числе:</v>
          </cell>
          <cell r="C101" t="str">
            <v>Г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</row>
        <row r="102">
          <cell r="B102" t="str">
            <v>Модернизация, техническое перевооружение прочих объектов основных средств, всего, в том числе:</v>
          </cell>
          <cell r="C102" t="str">
            <v>Г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</row>
        <row r="103">
          <cell r="B103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103" t="str">
            <v>Г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</row>
        <row r="104">
          <cell r="B104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104" t="str">
            <v>Г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</row>
        <row r="105">
          <cell r="B105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105" t="str">
            <v>Г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</row>
        <row r="106">
          <cell r="B106" t="str">
            <v>Прочее новое строительство объектов электросетевого хозяйства, всего, в том числе:</v>
          </cell>
          <cell r="C106" t="str">
            <v>Г</v>
          </cell>
          <cell r="D106">
            <v>6.0119999999999996</v>
          </cell>
          <cell r="E106">
            <v>0</v>
          </cell>
          <cell r="F106">
            <v>6.0119999999999996</v>
          </cell>
          <cell r="G106">
            <v>0</v>
          </cell>
          <cell r="H106">
            <v>0</v>
          </cell>
        </row>
        <row r="107">
          <cell r="B107" t="str">
            <v xml:space="preserve">Строительство электрических сетей 10- 0,4 кВ на ПС 220 кВ Восточная 
для электроснабжения зданий, расположенных на территории подстанции
</v>
          </cell>
          <cell r="C107" t="str">
            <v>M_00.0039.000039</v>
          </cell>
          <cell r="D107">
            <v>4.6829999999999998</v>
          </cell>
          <cell r="E107">
            <v>0</v>
          </cell>
          <cell r="F107">
            <v>4.6829999999999998</v>
          </cell>
          <cell r="G107">
            <v>0</v>
          </cell>
          <cell r="H107">
            <v>0</v>
          </cell>
        </row>
        <row r="108">
          <cell r="B108" t="str">
            <v xml:space="preserve">Перевод системы электроснабжения электроприемников на источник питания собственных нужд ПС 220 кВ Татарская </v>
          </cell>
          <cell r="C108" t="str">
            <v>M_00.0040.000040</v>
          </cell>
          <cell r="D108">
            <v>1.329</v>
          </cell>
          <cell r="E108">
            <v>0</v>
          </cell>
          <cell r="F108">
            <v>1.329</v>
          </cell>
          <cell r="G108">
            <v>0</v>
          </cell>
          <cell r="H108">
            <v>0</v>
          </cell>
        </row>
        <row r="109">
          <cell r="B109" t="str">
            <v>Покупка земельных участков для целей реализации инвестиционных проектов, всего, в том числе:</v>
          </cell>
          <cell r="C109" t="str">
            <v>Г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</row>
        <row r="110">
          <cell r="B110" t="str">
            <v>Прочие инвестиционные проекты, всего, в том числе:</v>
          </cell>
          <cell r="C110" t="str">
            <v>Г</v>
          </cell>
          <cell r="D110">
            <v>114.14035499455314</v>
          </cell>
          <cell r="E110">
            <v>8.88114034</v>
          </cell>
          <cell r="F110">
            <v>105.25921465455313</v>
          </cell>
          <cell r="G110">
            <v>0</v>
          </cell>
          <cell r="H110">
            <v>7.5898165500000001</v>
          </cell>
        </row>
        <row r="111">
          <cell r="B111" t="str">
            <v>Техническое перевооружение систем охранной сигнализации и видеонаблюдения на ПС 220 кВ Правобережная</v>
          </cell>
          <cell r="C111" t="str">
            <v>M_00.0013.000013</v>
          </cell>
          <cell r="D111">
            <v>9.8740000000000006</v>
          </cell>
          <cell r="E111">
            <v>0</v>
          </cell>
          <cell r="F111">
            <v>9.8740000000000006</v>
          </cell>
          <cell r="G111">
            <v>0</v>
          </cell>
          <cell r="H111">
            <v>0</v>
          </cell>
        </row>
        <row r="112">
          <cell r="B112" t="str">
            <v>Техническое перевооружение систем охранной сигнализации и видеонаблюдения на ПС 220 кВ Строительная</v>
          </cell>
          <cell r="C112" t="str">
            <v>M_00.0015.000015</v>
          </cell>
          <cell r="D112">
            <v>10.298999999999999</v>
          </cell>
          <cell r="E112">
            <v>0</v>
          </cell>
          <cell r="F112">
            <v>10.298999999999999</v>
          </cell>
          <cell r="G112">
            <v>0</v>
          </cell>
          <cell r="H112">
            <v>0</v>
          </cell>
        </row>
        <row r="113">
          <cell r="B113" t="str">
            <v>Техническое перевооружение систем охранной сигнализации и видеонаблюдения на ПС 220 кВ Чулымская</v>
          </cell>
          <cell r="C113" t="str">
            <v>M_00.0016.000016</v>
          </cell>
          <cell r="D113">
            <v>10.298999999999999</v>
          </cell>
          <cell r="E113">
            <v>0</v>
          </cell>
          <cell r="F113">
            <v>10.298999999999999</v>
          </cell>
          <cell r="G113">
            <v>0</v>
          </cell>
          <cell r="H113">
            <v>0</v>
          </cell>
        </row>
        <row r="114">
          <cell r="B114" t="str">
            <v>Реконструкция ограждения на ПС 220 кВ Чулымская</v>
          </cell>
          <cell r="C114" t="str">
            <v>M_00.0029.000029</v>
          </cell>
          <cell r="D114">
            <v>6.399</v>
          </cell>
          <cell r="E114">
            <v>0.42622999999999994</v>
          </cell>
          <cell r="F114">
            <v>5.9727699999999997</v>
          </cell>
          <cell r="G114">
            <v>0</v>
          </cell>
          <cell r="H114">
            <v>0</v>
          </cell>
        </row>
        <row r="115">
          <cell r="B115" t="str">
            <v>Строительство пристройки к существующему зданию ОПУ ПС 220 кВ Южная</v>
          </cell>
          <cell r="C115" t="str">
            <v>M_00.0034.000034</v>
          </cell>
          <cell r="D115">
            <v>23.931000000000001</v>
          </cell>
          <cell r="E115">
            <v>0</v>
          </cell>
          <cell r="F115">
            <v>23.931000000000001</v>
          </cell>
          <cell r="G115">
            <v>0</v>
          </cell>
          <cell r="H115">
            <v>1.9067369099999998</v>
          </cell>
        </row>
        <row r="116">
          <cell r="B116" t="str">
            <v>Создание систем по хранению масла на ПС 220 кВ АО «Электромагистраль»</v>
          </cell>
          <cell r="C116" t="str">
            <v>M_00.0041.000041</v>
          </cell>
          <cell r="D116">
            <v>9.1940000000000008</v>
          </cell>
          <cell r="E116">
            <v>0</v>
          </cell>
          <cell r="F116">
            <v>9.1940000000000008</v>
          </cell>
          <cell r="G116">
            <v>0</v>
          </cell>
          <cell r="H116">
            <v>0</v>
          </cell>
        </row>
        <row r="117">
          <cell r="B117" t="str">
            <v>ПС Восточная строительство нижнего дополнительного ограждения</v>
          </cell>
          <cell r="C117" t="str">
            <v>M_00.0042.000042</v>
          </cell>
          <cell r="D117">
            <v>0.42399999999999999</v>
          </cell>
          <cell r="E117">
            <v>0</v>
          </cell>
          <cell r="F117">
            <v>0.42399999999999999</v>
          </cell>
          <cell r="G117">
            <v>0</v>
          </cell>
          <cell r="H117">
            <v>0</v>
          </cell>
        </row>
        <row r="118">
          <cell r="B118" t="str">
            <v>ПС Чулымская строительство быстровозводимого здания гаража на 4 машиноместа</v>
          </cell>
          <cell r="C118" t="str">
            <v>M_00.0043.000043</v>
          </cell>
          <cell r="D118">
            <v>8.2959999999999994</v>
          </cell>
          <cell r="E118">
            <v>0</v>
          </cell>
          <cell r="F118">
            <v>8.2959999999999994</v>
          </cell>
          <cell r="G118">
            <v>0</v>
          </cell>
          <cell r="H118">
            <v>0</v>
          </cell>
        </row>
        <row r="119">
          <cell r="B119" t="str">
            <v>ПС Восточная реконструкция въездных выездных ворот</v>
          </cell>
          <cell r="C119" t="str">
            <v>M_00.0044.000044</v>
          </cell>
          <cell r="D119">
            <v>0.27900000000000003</v>
          </cell>
          <cell r="E119">
            <v>0</v>
          </cell>
          <cell r="F119">
            <v>0.27900000000000003</v>
          </cell>
          <cell r="G119">
            <v>0</v>
          </cell>
          <cell r="H119">
            <v>0</v>
          </cell>
        </row>
        <row r="120">
          <cell r="B120" t="str">
            <v>Дооборудование транспортных средств, установка лебедок</v>
          </cell>
          <cell r="C120" t="str">
            <v>M_00.0045.000045</v>
          </cell>
          <cell r="D120">
            <v>2.097</v>
          </cell>
          <cell r="E120">
            <v>0</v>
          </cell>
          <cell r="F120">
            <v>2.097</v>
          </cell>
          <cell r="G120">
            <v>0</v>
          </cell>
          <cell r="H120">
            <v>0</v>
          </cell>
        </row>
        <row r="121">
          <cell r="B121" t="str">
            <v>Реконструкция ограждения на ПС 220 кВ Дружная</v>
          </cell>
          <cell r="C121" t="str">
            <v>нд</v>
          </cell>
          <cell r="D121">
            <v>8.8084594599999999</v>
          </cell>
          <cell r="E121">
            <v>3.3693200000000001</v>
          </cell>
          <cell r="F121">
            <v>5.4391394599999998</v>
          </cell>
          <cell r="G121">
            <v>0</v>
          </cell>
          <cell r="H121">
            <v>5.4315317199999997</v>
          </cell>
        </row>
        <row r="122">
          <cell r="B122" t="str">
            <v>Реконструкция ограждения на ПС 220 кВ Строительная</v>
          </cell>
          <cell r="C122" t="str">
            <v>нд</v>
          </cell>
          <cell r="D122">
            <v>5.3398955345531496</v>
          </cell>
          <cell r="E122">
            <v>5.0855903400000004</v>
          </cell>
          <cell r="F122">
            <v>0.25430519455315598</v>
          </cell>
          <cell r="G122">
            <v>0</v>
          </cell>
          <cell r="H122">
            <v>0.25154791999999998</v>
          </cell>
        </row>
        <row r="123">
          <cell r="B123" t="str">
            <v>Защищенный импульсный рефлектометр-мост</v>
          </cell>
          <cell r="C123" t="str">
            <v>M_00.0046.000046</v>
          </cell>
          <cell r="D123">
            <v>0.28799999999999998</v>
          </cell>
          <cell r="E123">
            <v>0</v>
          </cell>
          <cell r="F123">
            <v>0.28799999999999998</v>
          </cell>
          <cell r="G123">
            <v>0</v>
          </cell>
          <cell r="H123">
            <v>0</v>
          </cell>
        </row>
        <row r="124">
          <cell r="B124" t="str">
            <v>Трал 10 т</v>
          </cell>
          <cell r="C124" t="str">
            <v>M_00.0047.000047</v>
          </cell>
          <cell r="D124">
            <v>2.1669999999999998</v>
          </cell>
          <cell r="E124">
            <v>0</v>
          </cell>
          <cell r="F124">
            <v>2.1669999999999998</v>
          </cell>
          <cell r="G124">
            <v>0</v>
          </cell>
          <cell r="H124">
            <v>0</v>
          </cell>
        </row>
        <row r="125">
          <cell r="B125" t="str">
            <v>УДВМ-10</v>
          </cell>
          <cell r="C125" t="str">
            <v>M_00.0048.000048</v>
          </cell>
          <cell r="D125">
            <v>4.7679999999999998</v>
          </cell>
          <cell r="E125">
            <v>0</v>
          </cell>
          <cell r="F125">
            <v>4.7679999999999998</v>
          </cell>
          <cell r="G125">
            <v>0</v>
          </cell>
          <cell r="H125">
            <v>0</v>
          </cell>
        </row>
        <row r="126">
          <cell r="B126" t="str">
            <v>Установка подготовки
адсорбентов ЗМО УПА-250</v>
          </cell>
          <cell r="C126" t="str">
            <v>M_00.0049.000049</v>
          </cell>
          <cell r="D126">
            <v>1.2829999999999999</v>
          </cell>
          <cell r="E126">
            <v>0</v>
          </cell>
          <cell r="F126">
            <v>1.2829999999999999</v>
          </cell>
          <cell r="G126">
            <v>0</v>
          </cell>
          <cell r="H126">
            <v>0</v>
          </cell>
        </row>
        <row r="127">
          <cell r="B127" t="str">
            <v>Прицеп тракторный Вагон-дом "Кедр-4.1"</v>
          </cell>
          <cell r="C127" t="str">
            <v>M_00.0050.000050</v>
          </cell>
          <cell r="D127">
            <v>1.722</v>
          </cell>
          <cell r="E127">
            <v>0</v>
          </cell>
          <cell r="F127">
            <v>1.722</v>
          </cell>
          <cell r="G127">
            <v>0</v>
          </cell>
          <cell r="H127">
            <v>0</v>
          </cell>
        </row>
        <row r="128">
          <cell r="B128" t="str">
            <v>Приобретение оборудования ООО МИГ-1</v>
          </cell>
          <cell r="C128" t="str">
            <v>M_00.0051.000051</v>
          </cell>
          <cell r="D128">
            <v>4.2110000000000003</v>
          </cell>
          <cell r="E128">
            <v>0</v>
          </cell>
          <cell r="F128">
            <v>4.2110000000000003</v>
          </cell>
          <cell r="G128">
            <v>0</v>
          </cell>
          <cell r="H128">
            <v>0</v>
          </cell>
        </row>
        <row r="129">
          <cell r="B129" t="str">
            <v>Комплекс программно-технический измерительный РЕТОМ - 61</v>
          </cell>
          <cell r="C129" t="str">
            <v>M_00.0052.000052</v>
          </cell>
          <cell r="D129">
            <v>2.3740000000000001</v>
          </cell>
          <cell r="E129">
            <v>0</v>
          </cell>
          <cell r="F129">
            <v>2.3740000000000001</v>
          </cell>
          <cell r="G129">
            <v>0</v>
          </cell>
          <cell r="H129">
            <v>0</v>
          </cell>
        </row>
        <row r="130">
          <cell r="B130" t="str">
            <v>Портативный термотрансферный принтер</v>
          </cell>
          <cell r="C130" t="str">
            <v>M_00.0053.000053</v>
          </cell>
          <cell r="D130">
            <v>0.16300000000000001</v>
          </cell>
          <cell r="E130">
            <v>0</v>
          </cell>
          <cell r="F130">
            <v>0.16300000000000001</v>
          </cell>
          <cell r="G130">
            <v>0</v>
          </cell>
          <cell r="H130">
            <v>0</v>
          </cell>
        </row>
        <row r="131">
          <cell r="B131" t="str">
            <v>Вольтметр универсальный цифровой GDM-78261</v>
          </cell>
          <cell r="C131" t="str">
            <v>M_00.0054.000054</v>
          </cell>
          <cell r="D131">
            <v>0.20599999999999999</v>
          </cell>
          <cell r="E131">
            <v>0</v>
          </cell>
          <cell r="F131">
            <v>0.20599999999999999</v>
          </cell>
          <cell r="G131">
            <v>0</v>
          </cell>
          <cell r="H131">
            <v>0</v>
          </cell>
        </row>
        <row r="132">
          <cell r="B132" t="str">
            <v>Устройство для питания измерительных цепей постоянного и переменного токов УИ 300.1</v>
          </cell>
          <cell r="C132" t="str">
            <v>M_00.0055.000055</v>
          </cell>
          <cell r="D132">
            <v>0.49399999999999999</v>
          </cell>
          <cell r="E132">
            <v>0</v>
          </cell>
          <cell r="F132">
            <v>0.49399999999999999</v>
          </cell>
          <cell r="G132">
            <v>0</v>
          </cell>
          <cell r="H132">
            <v>0</v>
          </cell>
        </row>
        <row r="133">
          <cell r="B133" t="str">
            <v>Установка поверочная универсальная УППУ-МЭ 3.3</v>
          </cell>
          <cell r="C133" t="str">
            <v>M_00.0056.000056</v>
          </cell>
          <cell r="D133">
            <v>1.224</v>
          </cell>
          <cell r="E133">
            <v>0</v>
          </cell>
          <cell r="F133">
            <v>1.224</v>
          </cell>
          <cell r="G133">
            <v>0</v>
          </cell>
          <cell r="H13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135"/>
  <sheetViews>
    <sheetView tabSelected="1" view="pageBreakPreview" zoomScale="70" zoomScaleNormal="70" zoomScaleSheetLayoutView="70" workbookViewId="0">
      <pane xSplit="2" ySplit="20" topLeftCell="C21" activePane="bottomRight" state="frozen"/>
      <selection pane="topRight" activeCell="C1" sqref="C1"/>
      <selection pane="bottomLeft" activeCell="A21" sqref="A21"/>
      <selection pane="bottomRight" activeCell="K24" sqref="K24"/>
    </sheetView>
  </sheetViews>
  <sheetFormatPr defaultColWidth="9.140625" defaultRowHeight="15.75" x14ac:dyDescent="0.25"/>
  <cols>
    <col min="1" max="1" width="12.85546875" style="1" customWidth="1"/>
    <col min="2" max="2" width="40.42578125" style="1" customWidth="1"/>
    <col min="3" max="3" width="26.140625" style="1" customWidth="1"/>
    <col min="4" max="4" width="16" style="1" customWidth="1"/>
    <col min="5" max="5" width="13.5703125" style="1" customWidth="1"/>
    <col min="6" max="7" width="14.42578125" style="1" customWidth="1"/>
    <col min="8" max="10" width="13.5703125" style="1" customWidth="1"/>
    <col min="11" max="12" width="14.28515625" style="1" customWidth="1"/>
    <col min="13" max="13" width="13.5703125" style="1" customWidth="1"/>
    <col min="14" max="23" width="11.7109375" style="1" customWidth="1"/>
    <col min="24" max="24" width="27.7109375" style="1" customWidth="1"/>
    <col min="25" max="25" width="13.85546875" style="1" customWidth="1"/>
    <col min="26" max="26" width="12.140625" style="1" customWidth="1"/>
    <col min="27" max="27" width="26" style="1" customWidth="1"/>
    <col min="28" max="65" width="12.140625" style="1" customWidth="1"/>
    <col min="66" max="66" width="13.85546875" style="1" customWidth="1"/>
    <col min="67" max="67" width="13.140625" style="1" customWidth="1"/>
    <col min="68" max="68" width="16.140625" style="1" customWidth="1"/>
    <col min="69" max="69" width="17.28515625" style="1" customWidth="1"/>
    <col min="70" max="70" width="14.85546875" style="1" customWidth="1"/>
    <col min="71" max="71" width="13.42578125" style="1" customWidth="1"/>
    <col min="72" max="72" width="20" style="1" customWidth="1"/>
    <col min="73" max="16384" width="9.140625" style="1"/>
  </cols>
  <sheetData>
    <row r="1" spans="1:30" ht="18.75" x14ac:dyDescent="0.25">
      <c r="I1" s="48"/>
      <c r="X1" s="2" t="s">
        <v>0</v>
      </c>
    </row>
    <row r="2" spans="1:30" ht="18.75" x14ac:dyDescent="0.3">
      <c r="D2" s="14"/>
      <c r="E2" s="14"/>
      <c r="F2" s="14"/>
      <c r="G2" s="14"/>
      <c r="H2" s="14"/>
      <c r="I2" s="48"/>
      <c r="X2" s="3" t="s">
        <v>1</v>
      </c>
    </row>
    <row r="3" spans="1:30" ht="18.75" x14ac:dyDescent="0.3">
      <c r="X3" s="4" t="s">
        <v>2</v>
      </c>
    </row>
    <row r="4" spans="1:30" s="6" customFormat="1" ht="18.75" x14ac:dyDescent="0.3">
      <c r="A4" s="74" t="s">
        <v>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5"/>
      <c r="Z4" s="5"/>
      <c r="AA4" s="5"/>
      <c r="AB4" s="5"/>
      <c r="AC4" s="5"/>
    </row>
    <row r="5" spans="1:30" s="6" customFormat="1" ht="18.75" x14ac:dyDescent="0.3">
      <c r="A5" s="75" t="s">
        <v>249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"/>
      <c r="Z5" s="7"/>
      <c r="AA5" s="7"/>
      <c r="AB5" s="7"/>
      <c r="AC5" s="7"/>
      <c r="AD5" s="7"/>
    </row>
    <row r="6" spans="1:30" s="6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30" s="6" customFormat="1" ht="18.75" x14ac:dyDescent="0.3">
      <c r="A7" s="75" t="s">
        <v>136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"/>
      <c r="Z7" s="7"/>
      <c r="AA7" s="7"/>
      <c r="AB7" s="7"/>
      <c r="AC7" s="7"/>
    </row>
    <row r="8" spans="1:30" x14ac:dyDescent="0.25">
      <c r="A8" s="68" t="s">
        <v>4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9"/>
      <c r="Z8" s="9"/>
      <c r="AA8" s="9"/>
      <c r="AB8" s="9"/>
      <c r="AC8" s="9"/>
    </row>
    <row r="9" spans="1:3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r="10" spans="1:30" ht="18.75" x14ac:dyDescent="0.3">
      <c r="A10" s="76" t="s">
        <v>233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11"/>
      <c r="Z10" s="11"/>
      <c r="AA10" s="11"/>
      <c r="AB10" s="11"/>
      <c r="AC10" s="11"/>
    </row>
    <row r="11" spans="1:30" ht="18.75" x14ac:dyDescent="0.3">
      <c r="A11" s="73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AC11" s="3"/>
    </row>
    <row r="12" spans="1:30" ht="18.75" x14ac:dyDescent="0.25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12"/>
      <c r="Z12" s="12"/>
      <c r="AA12" s="12"/>
      <c r="AB12" s="13"/>
      <c r="AC12" s="13"/>
    </row>
    <row r="13" spans="1:30" x14ac:dyDescent="0.25">
      <c r="A13" s="68" t="s">
        <v>5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9"/>
      <c r="Z13" s="9"/>
      <c r="AA13" s="9"/>
      <c r="AB13" s="9"/>
      <c r="AC13" s="9"/>
    </row>
    <row r="14" spans="1:30" x14ac:dyDescent="0.25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</row>
    <row r="15" spans="1:30" x14ac:dyDescent="0.25">
      <c r="A15" s="66" t="s">
        <v>6</v>
      </c>
      <c r="B15" s="66" t="s">
        <v>7</v>
      </c>
      <c r="C15" s="70" t="s">
        <v>8</v>
      </c>
      <c r="D15" s="66" t="s">
        <v>9</v>
      </c>
      <c r="E15" s="66"/>
      <c r="F15" s="66"/>
      <c r="G15" s="66"/>
      <c r="H15" s="66"/>
      <c r="I15" s="66"/>
      <c r="J15" s="66"/>
      <c r="K15" s="66"/>
      <c r="L15" s="66"/>
      <c r="M15" s="66"/>
      <c r="N15" s="66" t="s">
        <v>10</v>
      </c>
      <c r="O15" s="66"/>
      <c r="P15" s="66"/>
      <c r="Q15" s="66"/>
      <c r="R15" s="66"/>
      <c r="S15" s="66"/>
      <c r="T15" s="66"/>
      <c r="U15" s="66"/>
      <c r="V15" s="66"/>
      <c r="W15" s="66"/>
      <c r="X15" s="66" t="s">
        <v>11</v>
      </c>
    </row>
    <row r="16" spans="1:30" x14ac:dyDescent="0.25">
      <c r="A16" s="66"/>
      <c r="B16" s="66"/>
      <c r="C16" s="71"/>
      <c r="D16" s="66" t="s">
        <v>250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</row>
    <row r="17" spans="1:25" x14ac:dyDescent="0.25">
      <c r="A17" s="66"/>
      <c r="B17" s="66"/>
      <c r="C17" s="71"/>
      <c r="D17" s="66" t="s">
        <v>12</v>
      </c>
      <c r="E17" s="66"/>
      <c r="F17" s="66"/>
      <c r="G17" s="66"/>
      <c r="H17" s="66"/>
      <c r="I17" s="66" t="s">
        <v>13</v>
      </c>
      <c r="J17" s="66"/>
      <c r="K17" s="66"/>
      <c r="L17" s="66"/>
      <c r="M17" s="66"/>
      <c r="N17" s="63" t="s">
        <v>14</v>
      </c>
      <c r="O17" s="63"/>
      <c r="P17" s="63" t="s">
        <v>15</v>
      </c>
      <c r="Q17" s="63"/>
      <c r="R17" s="63" t="s">
        <v>16</v>
      </c>
      <c r="S17" s="63"/>
      <c r="T17" s="63" t="s">
        <v>17</v>
      </c>
      <c r="U17" s="63"/>
      <c r="V17" s="63" t="s">
        <v>18</v>
      </c>
      <c r="W17" s="63"/>
      <c r="X17" s="66"/>
    </row>
    <row r="18" spans="1:25" ht="96" customHeight="1" x14ac:dyDescent="0.25">
      <c r="A18" s="66"/>
      <c r="B18" s="66"/>
      <c r="C18" s="71"/>
      <c r="D18" s="64" t="s">
        <v>14</v>
      </c>
      <c r="E18" s="64" t="s">
        <v>15</v>
      </c>
      <c r="F18" s="64" t="s">
        <v>16</v>
      </c>
      <c r="G18" s="64" t="s">
        <v>17</v>
      </c>
      <c r="H18" s="64" t="s">
        <v>18</v>
      </c>
      <c r="I18" s="64" t="s">
        <v>19</v>
      </c>
      <c r="J18" s="64" t="s">
        <v>15</v>
      </c>
      <c r="K18" s="64" t="s">
        <v>16</v>
      </c>
      <c r="L18" s="64" t="s">
        <v>17</v>
      </c>
      <c r="M18" s="64" t="s">
        <v>18</v>
      </c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6"/>
    </row>
    <row r="19" spans="1:25" ht="75" customHeight="1" x14ac:dyDescent="0.25">
      <c r="A19" s="66"/>
      <c r="B19" s="66"/>
      <c r="C19" s="72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37" t="s">
        <v>20</v>
      </c>
      <c r="O19" s="37" t="s">
        <v>21</v>
      </c>
      <c r="P19" s="37" t="s">
        <v>20</v>
      </c>
      <c r="Q19" s="37" t="s">
        <v>21</v>
      </c>
      <c r="R19" s="37" t="s">
        <v>20</v>
      </c>
      <c r="S19" s="37" t="s">
        <v>21</v>
      </c>
      <c r="T19" s="37" t="s">
        <v>20</v>
      </c>
      <c r="U19" s="37" t="s">
        <v>21</v>
      </c>
      <c r="V19" s="37" t="s">
        <v>20</v>
      </c>
      <c r="W19" s="37" t="s">
        <v>21</v>
      </c>
      <c r="X19" s="66"/>
    </row>
    <row r="20" spans="1:25" x14ac:dyDescent="0.25">
      <c r="A20" s="37">
        <v>1</v>
      </c>
      <c r="B20" s="37">
        <v>2</v>
      </c>
      <c r="C20" s="37">
        <v>3</v>
      </c>
      <c r="D20" s="37">
        <v>4</v>
      </c>
      <c r="E20" s="37">
        <v>5</v>
      </c>
      <c r="F20" s="37">
        <v>6</v>
      </c>
      <c r="G20" s="37">
        <v>7</v>
      </c>
      <c r="H20" s="37">
        <v>8</v>
      </c>
      <c r="I20" s="37">
        <v>9</v>
      </c>
      <c r="J20" s="37">
        <v>10</v>
      </c>
      <c r="K20" s="37">
        <v>11</v>
      </c>
      <c r="L20" s="37">
        <v>12</v>
      </c>
      <c r="M20" s="37">
        <v>13</v>
      </c>
      <c r="N20" s="37">
        <v>14</v>
      </c>
      <c r="O20" s="37">
        <v>15</v>
      </c>
      <c r="P20" s="37">
        <v>16</v>
      </c>
      <c r="Q20" s="37">
        <v>17</v>
      </c>
      <c r="R20" s="37">
        <v>18</v>
      </c>
      <c r="S20" s="37">
        <v>19</v>
      </c>
      <c r="T20" s="37">
        <v>20</v>
      </c>
      <c r="U20" s="37">
        <v>21</v>
      </c>
      <c r="V20" s="37">
        <v>22</v>
      </c>
      <c r="W20" s="37">
        <v>23</v>
      </c>
      <c r="X20" s="49">
        <v>24</v>
      </c>
    </row>
    <row r="21" spans="1:25" ht="31.5" x14ac:dyDescent="0.25">
      <c r="A21" s="15" t="s">
        <v>23</v>
      </c>
      <c r="B21" s="16" t="s">
        <v>22</v>
      </c>
      <c r="C21" s="17" t="s">
        <v>24</v>
      </c>
      <c r="D21" s="38">
        <f>SUM(D22:D27)</f>
        <v>0</v>
      </c>
      <c r="E21" s="38">
        <f>SUM(E22:E27)</f>
        <v>0</v>
      </c>
      <c r="F21" s="38">
        <f>SUM(F22:F27)</f>
        <v>0</v>
      </c>
      <c r="G21" s="38">
        <f>SUM(G22:G27)</f>
        <v>0</v>
      </c>
      <c r="H21" s="38">
        <f>SUM(H22:H27)</f>
        <v>0</v>
      </c>
      <c r="I21" s="38">
        <f>SUM(J21:M21)</f>
        <v>141.93659837300001</v>
      </c>
      <c r="J21" s="38">
        <f t="shared" ref="J21:M21" si="0">SUM(J22:J27)</f>
        <v>0</v>
      </c>
      <c r="K21" s="38">
        <f t="shared" si="0"/>
        <v>0</v>
      </c>
      <c r="L21" s="38">
        <f t="shared" si="0"/>
        <v>141.93659837300001</v>
      </c>
      <c r="M21" s="38">
        <f t="shared" si="0"/>
        <v>0</v>
      </c>
      <c r="N21" s="38">
        <f t="shared" ref="N21" si="1">D21-I21</f>
        <v>-141.93659837300001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f t="shared" ref="T21" si="2">G21-L21</f>
        <v>-141.93659837300001</v>
      </c>
      <c r="U21" s="38">
        <v>0</v>
      </c>
      <c r="V21" s="38">
        <v>0</v>
      </c>
      <c r="W21" s="38">
        <v>0</v>
      </c>
      <c r="X21" s="51"/>
      <c r="Y21" s="14"/>
    </row>
    <row r="22" spans="1:25" ht="31.5" x14ac:dyDescent="0.25">
      <c r="A22" s="18" t="s">
        <v>25</v>
      </c>
      <c r="B22" s="19" t="s">
        <v>26</v>
      </c>
      <c r="C22" s="20" t="s">
        <v>24</v>
      </c>
      <c r="D22" s="39">
        <f>D30</f>
        <v>0</v>
      </c>
      <c r="E22" s="39">
        <f>E30</f>
        <v>0</v>
      </c>
      <c r="F22" s="39">
        <f>F30</f>
        <v>0</v>
      </c>
      <c r="G22" s="39">
        <f>G30</f>
        <v>0</v>
      </c>
      <c r="H22" s="39">
        <f>H30</f>
        <v>0</v>
      </c>
      <c r="I22" s="39">
        <f t="shared" ref="I22:I92" si="3">SUM(J22:M22)</f>
        <v>1.9501679999999999</v>
      </c>
      <c r="J22" s="39">
        <f t="shared" ref="J22:M22" si="4">J30</f>
        <v>0</v>
      </c>
      <c r="K22" s="39">
        <f t="shared" si="4"/>
        <v>0</v>
      </c>
      <c r="L22" s="39">
        <f t="shared" si="4"/>
        <v>1.9501679999999999</v>
      </c>
      <c r="M22" s="39">
        <f t="shared" si="4"/>
        <v>0</v>
      </c>
      <c r="N22" s="39">
        <f t="shared" ref="N22:N85" si="5">D22-I22</f>
        <v>-1.9501679999999999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f t="shared" ref="T22:T85" si="6">G22-L22</f>
        <v>-1.9501679999999999</v>
      </c>
      <c r="U22" s="39">
        <v>0</v>
      </c>
      <c r="V22" s="39">
        <v>0</v>
      </c>
      <c r="W22" s="39">
        <v>0</v>
      </c>
      <c r="X22" s="52"/>
      <c r="Y22" s="14"/>
    </row>
    <row r="23" spans="1:25" ht="31.5" x14ac:dyDescent="0.25">
      <c r="A23" s="18" t="s">
        <v>27</v>
      </c>
      <c r="B23" s="19" t="s">
        <v>28</v>
      </c>
      <c r="C23" s="20" t="s">
        <v>24</v>
      </c>
      <c r="D23" s="39">
        <f>D54</f>
        <v>0</v>
      </c>
      <c r="E23" s="39">
        <f>E54</f>
        <v>0</v>
      </c>
      <c r="F23" s="39">
        <f>F54</f>
        <v>0</v>
      </c>
      <c r="G23" s="39">
        <f>G54</f>
        <v>0</v>
      </c>
      <c r="H23" s="39">
        <f>H54</f>
        <v>0</v>
      </c>
      <c r="I23" s="39">
        <f t="shared" si="3"/>
        <v>132.39661382300002</v>
      </c>
      <c r="J23" s="39">
        <f t="shared" ref="J23:M23" si="7">J54</f>
        <v>0</v>
      </c>
      <c r="K23" s="39">
        <f t="shared" si="7"/>
        <v>0</v>
      </c>
      <c r="L23" s="39">
        <f t="shared" si="7"/>
        <v>132.39661382300002</v>
      </c>
      <c r="M23" s="39">
        <f t="shared" si="7"/>
        <v>0</v>
      </c>
      <c r="N23" s="39">
        <f t="shared" si="5"/>
        <v>-132.39661382300002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f t="shared" si="6"/>
        <v>-132.39661382300002</v>
      </c>
      <c r="U23" s="39">
        <v>0</v>
      </c>
      <c r="V23" s="39">
        <v>0</v>
      </c>
      <c r="W23" s="39">
        <v>0</v>
      </c>
      <c r="X23" s="52"/>
      <c r="Y23" s="14"/>
    </row>
    <row r="24" spans="1:25" ht="78.75" x14ac:dyDescent="0.25">
      <c r="A24" s="18" t="s">
        <v>29</v>
      </c>
      <c r="B24" s="19" t="s">
        <v>30</v>
      </c>
      <c r="C24" s="20" t="s">
        <v>24</v>
      </c>
      <c r="D24" s="39">
        <f>D105</f>
        <v>0</v>
      </c>
      <c r="E24" s="39">
        <f>E105</f>
        <v>0</v>
      </c>
      <c r="F24" s="39">
        <f>F105</f>
        <v>0</v>
      </c>
      <c r="G24" s="39">
        <f>G105</f>
        <v>0</v>
      </c>
      <c r="H24" s="39">
        <f>H105</f>
        <v>0</v>
      </c>
      <c r="I24" s="39">
        <f t="shared" si="3"/>
        <v>0</v>
      </c>
      <c r="J24" s="39">
        <f t="shared" ref="J24:M24" si="8">J105</f>
        <v>0</v>
      </c>
      <c r="K24" s="39">
        <f t="shared" si="8"/>
        <v>0</v>
      </c>
      <c r="L24" s="39">
        <f t="shared" si="8"/>
        <v>0</v>
      </c>
      <c r="M24" s="39">
        <f t="shared" si="8"/>
        <v>0</v>
      </c>
      <c r="N24" s="39">
        <f t="shared" si="5"/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f t="shared" si="6"/>
        <v>0</v>
      </c>
      <c r="U24" s="39">
        <v>0</v>
      </c>
      <c r="V24" s="39">
        <v>0</v>
      </c>
      <c r="W24" s="39">
        <v>0</v>
      </c>
      <c r="X24" s="52"/>
      <c r="Y24" s="14"/>
    </row>
    <row r="25" spans="1:25" ht="47.25" x14ac:dyDescent="0.25">
      <c r="A25" s="18" t="s">
        <v>31</v>
      </c>
      <c r="B25" s="19" t="s">
        <v>32</v>
      </c>
      <c r="C25" s="20" t="s">
        <v>24</v>
      </c>
      <c r="D25" s="39">
        <f t="shared" ref="D25:H25" si="9">D108</f>
        <v>0</v>
      </c>
      <c r="E25" s="39">
        <f t="shared" si="9"/>
        <v>0</v>
      </c>
      <c r="F25" s="39">
        <f t="shared" si="9"/>
        <v>0</v>
      </c>
      <c r="G25" s="39">
        <f t="shared" si="9"/>
        <v>0</v>
      </c>
      <c r="H25" s="39">
        <f t="shared" si="9"/>
        <v>0</v>
      </c>
      <c r="I25" s="39">
        <f t="shared" si="3"/>
        <v>0</v>
      </c>
      <c r="J25" s="39">
        <f t="shared" ref="J25:M25" si="10">J108</f>
        <v>0</v>
      </c>
      <c r="K25" s="39">
        <f t="shared" si="10"/>
        <v>0</v>
      </c>
      <c r="L25" s="39">
        <f t="shared" si="10"/>
        <v>0</v>
      </c>
      <c r="M25" s="39">
        <f t="shared" si="10"/>
        <v>0</v>
      </c>
      <c r="N25" s="39">
        <f t="shared" si="5"/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f t="shared" si="6"/>
        <v>0</v>
      </c>
      <c r="U25" s="39">
        <v>0</v>
      </c>
      <c r="V25" s="39">
        <v>0</v>
      </c>
      <c r="W25" s="39">
        <v>0</v>
      </c>
      <c r="X25" s="52"/>
      <c r="Y25" s="14"/>
    </row>
    <row r="26" spans="1:25" ht="47.25" x14ac:dyDescent="0.25">
      <c r="A26" s="18" t="s">
        <v>33</v>
      </c>
      <c r="B26" s="19" t="s">
        <v>34</v>
      </c>
      <c r="C26" s="20" t="s">
        <v>24</v>
      </c>
      <c r="D26" s="39">
        <f t="shared" ref="D26:H27" si="11">D111</f>
        <v>0</v>
      </c>
      <c r="E26" s="39">
        <f t="shared" si="11"/>
        <v>0</v>
      </c>
      <c r="F26" s="39">
        <f t="shared" si="11"/>
        <v>0</v>
      </c>
      <c r="G26" s="39">
        <f t="shared" si="11"/>
        <v>0</v>
      </c>
      <c r="H26" s="39">
        <f t="shared" si="11"/>
        <v>0</v>
      </c>
      <c r="I26" s="39">
        <f t="shared" si="3"/>
        <v>0</v>
      </c>
      <c r="J26" s="39">
        <f t="shared" ref="J26:M26" si="12">J111</f>
        <v>0</v>
      </c>
      <c r="K26" s="39">
        <f t="shared" si="12"/>
        <v>0</v>
      </c>
      <c r="L26" s="39">
        <f t="shared" si="12"/>
        <v>0</v>
      </c>
      <c r="M26" s="39">
        <f t="shared" si="12"/>
        <v>0</v>
      </c>
      <c r="N26" s="39">
        <f t="shared" si="5"/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f t="shared" si="6"/>
        <v>0</v>
      </c>
      <c r="U26" s="39">
        <v>0</v>
      </c>
      <c r="V26" s="39">
        <v>0</v>
      </c>
      <c r="W26" s="39">
        <v>0</v>
      </c>
      <c r="X26" s="52"/>
      <c r="Y26" s="14"/>
    </row>
    <row r="27" spans="1:25" ht="31.5" x14ac:dyDescent="0.25">
      <c r="A27" s="18" t="s">
        <v>35</v>
      </c>
      <c r="B27" s="19" t="s">
        <v>36</v>
      </c>
      <c r="C27" s="20" t="s">
        <v>24</v>
      </c>
      <c r="D27" s="39">
        <f t="shared" si="11"/>
        <v>0</v>
      </c>
      <c r="E27" s="39">
        <f t="shared" si="11"/>
        <v>0</v>
      </c>
      <c r="F27" s="39">
        <f t="shared" si="11"/>
        <v>0</v>
      </c>
      <c r="G27" s="39">
        <f t="shared" si="11"/>
        <v>0</v>
      </c>
      <c r="H27" s="39">
        <f t="shared" si="11"/>
        <v>0</v>
      </c>
      <c r="I27" s="39">
        <f t="shared" si="3"/>
        <v>7.5898165500000001</v>
      </c>
      <c r="J27" s="39">
        <f t="shared" ref="J27:M27" si="13">J112</f>
        <v>0</v>
      </c>
      <c r="K27" s="39">
        <f t="shared" si="13"/>
        <v>0</v>
      </c>
      <c r="L27" s="39">
        <f t="shared" si="13"/>
        <v>7.5898165500000001</v>
      </c>
      <c r="M27" s="39">
        <f t="shared" si="13"/>
        <v>0</v>
      </c>
      <c r="N27" s="39">
        <f t="shared" si="5"/>
        <v>-7.5898165500000001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f t="shared" si="6"/>
        <v>-7.5898165500000001</v>
      </c>
      <c r="U27" s="39">
        <v>0</v>
      </c>
      <c r="V27" s="39">
        <v>0</v>
      </c>
      <c r="W27" s="39">
        <v>0</v>
      </c>
      <c r="X27" s="52"/>
      <c r="Y27" s="14"/>
    </row>
    <row r="28" spans="1:25" x14ac:dyDescent="0.25">
      <c r="A28" s="21" t="s">
        <v>37</v>
      </c>
      <c r="B28" s="22" t="s">
        <v>38</v>
      </c>
      <c r="C28" s="23" t="s">
        <v>24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f t="shared" si="3"/>
        <v>0</v>
      </c>
      <c r="J28" s="40">
        <v>0</v>
      </c>
      <c r="K28" s="40">
        <v>0</v>
      </c>
      <c r="L28" s="40">
        <v>0</v>
      </c>
      <c r="M28" s="40">
        <v>0</v>
      </c>
      <c r="N28" s="40">
        <f t="shared" si="5"/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f t="shared" si="6"/>
        <v>0</v>
      </c>
      <c r="U28" s="40">
        <v>0</v>
      </c>
      <c r="V28" s="40">
        <v>0</v>
      </c>
      <c r="W28" s="40">
        <v>0</v>
      </c>
      <c r="X28" s="53"/>
      <c r="Y28" s="14"/>
    </row>
    <row r="29" spans="1:25" ht="31.5" x14ac:dyDescent="0.25">
      <c r="A29" s="24" t="s">
        <v>39</v>
      </c>
      <c r="B29" s="25" t="s">
        <v>40</v>
      </c>
      <c r="C29" s="26" t="s">
        <v>24</v>
      </c>
      <c r="D29" s="41">
        <v>0</v>
      </c>
      <c r="E29" s="41">
        <v>0</v>
      </c>
      <c r="F29" s="41">
        <v>0</v>
      </c>
      <c r="G29" s="41">
        <v>0</v>
      </c>
      <c r="H29" s="41">
        <v>0</v>
      </c>
      <c r="I29" s="41">
        <f t="shared" si="3"/>
        <v>0</v>
      </c>
      <c r="J29" s="41">
        <v>0</v>
      </c>
      <c r="K29" s="41">
        <v>0</v>
      </c>
      <c r="L29" s="41">
        <v>0</v>
      </c>
      <c r="M29" s="41">
        <v>0</v>
      </c>
      <c r="N29" s="41">
        <f t="shared" si="5"/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f t="shared" si="6"/>
        <v>0</v>
      </c>
      <c r="U29" s="41">
        <v>0</v>
      </c>
      <c r="V29" s="41">
        <v>0</v>
      </c>
      <c r="W29" s="41">
        <v>0</v>
      </c>
      <c r="X29" s="54"/>
      <c r="Y29" s="14"/>
    </row>
    <row r="30" spans="1:25" ht="47.25" x14ac:dyDescent="0.25">
      <c r="A30" s="27" t="s">
        <v>41</v>
      </c>
      <c r="B30" s="28" t="s">
        <v>42</v>
      </c>
      <c r="C30" s="29" t="s">
        <v>24</v>
      </c>
      <c r="D30" s="42">
        <f>D34+D37+D46</f>
        <v>0</v>
      </c>
      <c r="E30" s="42">
        <f>E34+E37+E46</f>
        <v>0</v>
      </c>
      <c r="F30" s="42">
        <f>F34+F37+F46</f>
        <v>0</v>
      </c>
      <c r="G30" s="42">
        <f>G34+G37+G46</f>
        <v>0</v>
      </c>
      <c r="H30" s="42">
        <f>H34+H37+H46</f>
        <v>0</v>
      </c>
      <c r="I30" s="42">
        <f t="shared" si="3"/>
        <v>1.9501679999999999</v>
      </c>
      <c r="J30" s="42">
        <f t="shared" ref="J30:M30" si="14">J34+J37+J46</f>
        <v>0</v>
      </c>
      <c r="K30" s="42">
        <f t="shared" si="14"/>
        <v>0</v>
      </c>
      <c r="L30" s="42">
        <f t="shared" si="14"/>
        <v>1.9501679999999999</v>
      </c>
      <c r="M30" s="42">
        <f t="shared" si="14"/>
        <v>0</v>
      </c>
      <c r="N30" s="42">
        <f t="shared" si="5"/>
        <v>-1.9501679999999999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f t="shared" si="6"/>
        <v>-1.9501679999999999</v>
      </c>
      <c r="U30" s="42">
        <v>0</v>
      </c>
      <c r="V30" s="42">
        <v>0</v>
      </c>
      <c r="W30" s="42">
        <v>0</v>
      </c>
      <c r="X30" s="55"/>
      <c r="Y30" s="14"/>
    </row>
    <row r="31" spans="1:25" ht="78.75" x14ac:dyDescent="0.25">
      <c r="A31" s="30" t="s">
        <v>43</v>
      </c>
      <c r="B31" s="31" t="s">
        <v>94</v>
      </c>
      <c r="C31" s="32" t="s">
        <v>24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f t="shared" si="3"/>
        <v>0</v>
      </c>
      <c r="J31" s="43">
        <v>0</v>
      </c>
      <c r="K31" s="43">
        <v>0</v>
      </c>
      <c r="L31" s="43">
        <v>0</v>
      </c>
      <c r="M31" s="43">
        <v>0</v>
      </c>
      <c r="N31" s="43">
        <f t="shared" si="5"/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f t="shared" si="6"/>
        <v>0</v>
      </c>
      <c r="U31" s="43">
        <v>0</v>
      </c>
      <c r="V31" s="43">
        <v>0</v>
      </c>
      <c r="W31" s="43">
        <v>0</v>
      </c>
      <c r="X31" s="56"/>
      <c r="Y31" s="14"/>
    </row>
    <row r="32" spans="1:25" ht="78.75" x14ac:dyDescent="0.25">
      <c r="A32" s="30" t="s">
        <v>44</v>
      </c>
      <c r="B32" s="31" t="s">
        <v>95</v>
      </c>
      <c r="C32" s="32" t="s">
        <v>24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f t="shared" si="3"/>
        <v>0</v>
      </c>
      <c r="J32" s="43">
        <v>0</v>
      </c>
      <c r="K32" s="43">
        <v>0</v>
      </c>
      <c r="L32" s="43">
        <v>0</v>
      </c>
      <c r="M32" s="43">
        <v>0</v>
      </c>
      <c r="N32" s="43">
        <f t="shared" si="5"/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f t="shared" si="6"/>
        <v>0</v>
      </c>
      <c r="U32" s="43">
        <v>0</v>
      </c>
      <c r="V32" s="43">
        <v>0</v>
      </c>
      <c r="W32" s="43">
        <v>0</v>
      </c>
      <c r="X32" s="56"/>
      <c r="Y32" s="14"/>
    </row>
    <row r="33" spans="1:25" ht="63" x14ac:dyDescent="0.25">
      <c r="A33" s="30" t="s">
        <v>45</v>
      </c>
      <c r="B33" s="31" t="s">
        <v>96</v>
      </c>
      <c r="C33" s="32" t="s">
        <v>24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f t="shared" si="3"/>
        <v>0</v>
      </c>
      <c r="J33" s="43">
        <v>0</v>
      </c>
      <c r="K33" s="43">
        <v>0</v>
      </c>
      <c r="L33" s="43">
        <v>0</v>
      </c>
      <c r="M33" s="43">
        <v>0</v>
      </c>
      <c r="N33" s="43">
        <f t="shared" si="5"/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f t="shared" si="6"/>
        <v>0</v>
      </c>
      <c r="U33" s="43">
        <v>0</v>
      </c>
      <c r="V33" s="43">
        <v>0</v>
      </c>
      <c r="W33" s="43">
        <v>0</v>
      </c>
      <c r="X33" s="57"/>
      <c r="Y33" s="14"/>
    </row>
    <row r="34" spans="1:25" ht="47.25" x14ac:dyDescent="0.25">
      <c r="A34" s="27" t="s">
        <v>97</v>
      </c>
      <c r="B34" s="28" t="s">
        <v>98</v>
      </c>
      <c r="C34" s="29" t="s">
        <v>24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f t="shared" si="3"/>
        <v>0</v>
      </c>
      <c r="J34" s="42">
        <v>0</v>
      </c>
      <c r="K34" s="42">
        <v>0</v>
      </c>
      <c r="L34" s="42">
        <v>0</v>
      </c>
      <c r="M34" s="42">
        <v>0</v>
      </c>
      <c r="N34" s="42">
        <f t="shared" si="5"/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f t="shared" si="6"/>
        <v>0</v>
      </c>
      <c r="U34" s="42">
        <v>0</v>
      </c>
      <c r="V34" s="42">
        <v>0</v>
      </c>
      <c r="W34" s="42">
        <v>0</v>
      </c>
      <c r="X34" s="55"/>
      <c r="Y34" s="14"/>
    </row>
    <row r="35" spans="1:25" ht="78.75" x14ac:dyDescent="0.25">
      <c r="A35" s="30" t="s">
        <v>99</v>
      </c>
      <c r="B35" s="31" t="s">
        <v>100</v>
      </c>
      <c r="C35" s="32" t="s">
        <v>24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3">
        <f t="shared" si="3"/>
        <v>0</v>
      </c>
      <c r="J35" s="43">
        <v>0</v>
      </c>
      <c r="K35" s="43">
        <v>0</v>
      </c>
      <c r="L35" s="43">
        <v>0</v>
      </c>
      <c r="M35" s="43">
        <v>0</v>
      </c>
      <c r="N35" s="43">
        <f t="shared" si="5"/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f t="shared" si="6"/>
        <v>0</v>
      </c>
      <c r="U35" s="43">
        <v>0</v>
      </c>
      <c r="V35" s="43">
        <v>0</v>
      </c>
      <c r="W35" s="43">
        <v>0</v>
      </c>
      <c r="X35" s="57"/>
      <c r="Y35" s="14"/>
    </row>
    <row r="36" spans="1:25" ht="47.25" x14ac:dyDescent="0.25">
      <c r="A36" s="30" t="s">
        <v>101</v>
      </c>
      <c r="B36" s="31" t="s">
        <v>102</v>
      </c>
      <c r="C36" s="32" t="s">
        <v>24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f t="shared" si="3"/>
        <v>0</v>
      </c>
      <c r="J36" s="43">
        <v>0</v>
      </c>
      <c r="K36" s="43">
        <v>0</v>
      </c>
      <c r="L36" s="43">
        <v>0</v>
      </c>
      <c r="M36" s="43">
        <v>0</v>
      </c>
      <c r="N36" s="43">
        <f t="shared" si="5"/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f t="shared" si="6"/>
        <v>0</v>
      </c>
      <c r="U36" s="43">
        <v>0</v>
      </c>
      <c r="V36" s="43">
        <v>0</v>
      </c>
      <c r="W36" s="43">
        <v>0</v>
      </c>
      <c r="X36" s="58"/>
      <c r="Y36" s="14"/>
    </row>
    <row r="37" spans="1:25" ht="63" x14ac:dyDescent="0.25">
      <c r="A37" s="27" t="s">
        <v>103</v>
      </c>
      <c r="B37" s="28" t="s">
        <v>104</v>
      </c>
      <c r="C37" s="29" t="s">
        <v>24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f t="shared" si="3"/>
        <v>0</v>
      </c>
      <c r="J37" s="44">
        <v>0</v>
      </c>
      <c r="K37" s="44">
        <v>0</v>
      </c>
      <c r="L37" s="44">
        <v>0</v>
      </c>
      <c r="M37" s="44">
        <v>0</v>
      </c>
      <c r="N37" s="44">
        <f t="shared" si="5"/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4">
        <f t="shared" si="6"/>
        <v>0</v>
      </c>
      <c r="U37" s="44">
        <v>0</v>
      </c>
      <c r="V37" s="44">
        <v>0</v>
      </c>
      <c r="W37" s="44">
        <v>0</v>
      </c>
      <c r="X37" s="59"/>
      <c r="Y37" s="14"/>
    </row>
    <row r="38" spans="1:25" ht="47.25" x14ac:dyDescent="0.25">
      <c r="A38" s="30" t="s">
        <v>105</v>
      </c>
      <c r="B38" s="31" t="s">
        <v>106</v>
      </c>
      <c r="C38" s="32" t="s">
        <v>24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f t="shared" si="3"/>
        <v>0</v>
      </c>
      <c r="J38" s="45">
        <v>0</v>
      </c>
      <c r="K38" s="45">
        <v>0</v>
      </c>
      <c r="L38" s="45">
        <v>0</v>
      </c>
      <c r="M38" s="45">
        <v>0</v>
      </c>
      <c r="N38" s="45">
        <f t="shared" si="5"/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f t="shared" si="6"/>
        <v>0</v>
      </c>
      <c r="U38" s="45">
        <v>0</v>
      </c>
      <c r="V38" s="45">
        <v>0</v>
      </c>
      <c r="W38" s="45">
        <v>0</v>
      </c>
      <c r="X38" s="58"/>
      <c r="Y38" s="14"/>
    </row>
    <row r="39" spans="1:25" ht="141.75" x14ac:dyDescent="0.25">
      <c r="A39" s="30" t="s">
        <v>105</v>
      </c>
      <c r="B39" s="31" t="s">
        <v>107</v>
      </c>
      <c r="C39" s="32" t="s">
        <v>24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f t="shared" si="3"/>
        <v>0</v>
      </c>
      <c r="J39" s="43">
        <v>0</v>
      </c>
      <c r="K39" s="43">
        <v>0</v>
      </c>
      <c r="L39" s="43">
        <v>0</v>
      </c>
      <c r="M39" s="43">
        <v>0</v>
      </c>
      <c r="N39" s="43">
        <f t="shared" si="5"/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f t="shared" si="6"/>
        <v>0</v>
      </c>
      <c r="U39" s="43">
        <v>0</v>
      </c>
      <c r="V39" s="43">
        <v>0</v>
      </c>
      <c r="W39" s="43">
        <v>0</v>
      </c>
      <c r="X39" s="58"/>
      <c r="Y39" s="14"/>
    </row>
    <row r="40" spans="1:25" ht="126" x14ac:dyDescent="0.25">
      <c r="A40" s="30" t="s">
        <v>105</v>
      </c>
      <c r="B40" s="31" t="s">
        <v>108</v>
      </c>
      <c r="C40" s="32" t="s">
        <v>24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f t="shared" si="3"/>
        <v>0</v>
      </c>
      <c r="J40" s="43">
        <v>0</v>
      </c>
      <c r="K40" s="43">
        <v>0</v>
      </c>
      <c r="L40" s="43">
        <v>0</v>
      </c>
      <c r="M40" s="43">
        <v>0</v>
      </c>
      <c r="N40" s="43">
        <f t="shared" si="5"/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f t="shared" si="6"/>
        <v>0</v>
      </c>
      <c r="U40" s="43">
        <v>0</v>
      </c>
      <c r="V40" s="43">
        <v>0</v>
      </c>
      <c r="W40" s="43">
        <v>0</v>
      </c>
      <c r="X40" s="58"/>
      <c r="Y40" s="14"/>
    </row>
    <row r="41" spans="1:25" ht="126" x14ac:dyDescent="0.25">
      <c r="A41" s="30" t="s">
        <v>105</v>
      </c>
      <c r="B41" s="31" t="s">
        <v>109</v>
      </c>
      <c r="C41" s="32" t="s">
        <v>24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f t="shared" si="3"/>
        <v>0</v>
      </c>
      <c r="J41" s="43">
        <v>0</v>
      </c>
      <c r="K41" s="43">
        <v>0</v>
      </c>
      <c r="L41" s="43">
        <v>0</v>
      </c>
      <c r="M41" s="43">
        <v>0</v>
      </c>
      <c r="N41" s="43">
        <f t="shared" si="5"/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f t="shared" si="6"/>
        <v>0</v>
      </c>
      <c r="U41" s="43">
        <v>0</v>
      </c>
      <c r="V41" s="43">
        <v>0</v>
      </c>
      <c r="W41" s="43">
        <v>0</v>
      </c>
      <c r="X41" s="58"/>
      <c r="Y41" s="14"/>
    </row>
    <row r="42" spans="1:25" ht="47.25" x14ac:dyDescent="0.25">
      <c r="A42" s="30" t="s">
        <v>110</v>
      </c>
      <c r="B42" s="31" t="s">
        <v>106</v>
      </c>
      <c r="C42" s="32" t="s">
        <v>24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f t="shared" si="3"/>
        <v>0</v>
      </c>
      <c r="J42" s="45">
        <v>0</v>
      </c>
      <c r="K42" s="45">
        <v>0</v>
      </c>
      <c r="L42" s="45">
        <v>0</v>
      </c>
      <c r="M42" s="45">
        <v>0</v>
      </c>
      <c r="N42" s="45">
        <f t="shared" si="5"/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f t="shared" si="6"/>
        <v>0</v>
      </c>
      <c r="U42" s="45">
        <v>0</v>
      </c>
      <c r="V42" s="45">
        <v>0</v>
      </c>
      <c r="W42" s="45">
        <v>0</v>
      </c>
      <c r="X42" s="60"/>
      <c r="Y42" s="14"/>
    </row>
    <row r="43" spans="1:25" ht="141.75" x14ac:dyDescent="0.25">
      <c r="A43" s="30" t="s">
        <v>110</v>
      </c>
      <c r="B43" s="31" t="s">
        <v>107</v>
      </c>
      <c r="C43" s="32" t="s">
        <v>24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f t="shared" si="3"/>
        <v>0</v>
      </c>
      <c r="J43" s="43">
        <v>0</v>
      </c>
      <c r="K43" s="43">
        <v>0</v>
      </c>
      <c r="L43" s="43">
        <v>0</v>
      </c>
      <c r="M43" s="43">
        <v>0</v>
      </c>
      <c r="N43" s="43">
        <f t="shared" si="5"/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f t="shared" si="6"/>
        <v>0</v>
      </c>
      <c r="U43" s="43">
        <v>0</v>
      </c>
      <c r="V43" s="43">
        <v>0</v>
      </c>
      <c r="W43" s="43">
        <v>0</v>
      </c>
      <c r="X43" s="57"/>
      <c r="Y43" s="14"/>
    </row>
    <row r="44" spans="1:25" ht="126" x14ac:dyDescent="0.25">
      <c r="A44" s="30" t="s">
        <v>110</v>
      </c>
      <c r="B44" s="31" t="s">
        <v>108</v>
      </c>
      <c r="C44" s="32" t="s">
        <v>24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f t="shared" si="3"/>
        <v>0</v>
      </c>
      <c r="J44" s="43">
        <v>0</v>
      </c>
      <c r="K44" s="43">
        <v>0</v>
      </c>
      <c r="L44" s="43">
        <v>0</v>
      </c>
      <c r="M44" s="43">
        <v>0</v>
      </c>
      <c r="N44" s="43">
        <f t="shared" si="5"/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>
        <f t="shared" si="6"/>
        <v>0</v>
      </c>
      <c r="U44" s="43">
        <v>0</v>
      </c>
      <c r="V44" s="43">
        <v>0</v>
      </c>
      <c r="W44" s="43">
        <v>0</v>
      </c>
      <c r="X44" s="60"/>
      <c r="Y44" s="14"/>
    </row>
    <row r="45" spans="1:25" ht="126" x14ac:dyDescent="0.25">
      <c r="A45" s="30" t="s">
        <v>110</v>
      </c>
      <c r="B45" s="31" t="s">
        <v>111</v>
      </c>
      <c r="C45" s="32" t="s">
        <v>24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f t="shared" si="3"/>
        <v>0</v>
      </c>
      <c r="J45" s="43">
        <v>0</v>
      </c>
      <c r="K45" s="43">
        <v>0</v>
      </c>
      <c r="L45" s="43">
        <v>0</v>
      </c>
      <c r="M45" s="43">
        <v>0</v>
      </c>
      <c r="N45" s="43">
        <f t="shared" si="5"/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f t="shared" si="6"/>
        <v>0</v>
      </c>
      <c r="U45" s="43">
        <v>0</v>
      </c>
      <c r="V45" s="43">
        <v>0</v>
      </c>
      <c r="W45" s="43">
        <v>0</v>
      </c>
      <c r="X45" s="58"/>
      <c r="Y45" s="14"/>
    </row>
    <row r="46" spans="1:25" ht="110.25" x14ac:dyDescent="0.25">
      <c r="A46" s="27" t="s">
        <v>46</v>
      </c>
      <c r="B46" s="28" t="s">
        <v>47</v>
      </c>
      <c r="C46" s="29" t="s">
        <v>24</v>
      </c>
      <c r="D46" s="44">
        <f>D47+D48</f>
        <v>0</v>
      </c>
      <c r="E46" s="44">
        <f>E47+E48</f>
        <v>0</v>
      </c>
      <c r="F46" s="44">
        <f>F47+F48</f>
        <v>0</v>
      </c>
      <c r="G46" s="44">
        <f>G47+G48</f>
        <v>0</v>
      </c>
      <c r="H46" s="44">
        <f>H47+H48</f>
        <v>0</v>
      </c>
      <c r="I46" s="44">
        <f t="shared" si="3"/>
        <v>1.9501679999999999</v>
      </c>
      <c r="J46" s="44">
        <f t="shared" ref="J46:M46" si="15">J47+J48</f>
        <v>0</v>
      </c>
      <c r="K46" s="44">
        <f t="shared" si="15"/>
        <v>0</v>
      </c>
      <c r="L46" s="44">
        <f t="shared" si="15"/>
        <v>1.9501679999999999</v>
      </c>
      <c r="M46" s="44">
        <f t="shared" si="15"/>
        <v>0</v>
      </c>
      <c r="N46" s="44">
        <f t="shared" si="5"/>
        <v>-1.9501679999999999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4">
        <f t="shared" si="6"/>
        <v>-1.9501679999999999</v>
      </c>
      <c r="U46" s="44">
        <v>0</v>
      </c>
      <c r="V46" s="44">
        <v>0</v>
      </c>
      <c r="W46" s="44">
        <v>0</v>
      </c>
      <c r="X46" s="59"/>
      <c r="Y46" s="14"/>
    </row>
    <row r="47" spans="1:25" ht="94.5" x14ac:dyDescent="0.25">
      <c r="A47" s="27" t="s">
        <v>48</v>
      </c>
      <c r="B47" s="28" t="s">
        <v>49</v>
      </c>
      <c r="C47" s="29" t="s">
        <v>24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f t="shared" si="3"/>
        <v>0</v>
      </c>
      <c r="J47" s="44">
        <v>0</v>
      </c>
      <c r="K47" s="44">
        <v>0</v>
      </c>
      <c r="L47" s="44">
        <v>0</v>
      </c>
      <c r="M47" s="44">
        <v>0</v>
      </c>
      <c r="N47" s="44">
        <f t="shared" si="5"/>
        <v>0</v>
      </c>
      <c r="O47" s="44">
        <v>0</v>
      </c>
      <c r="P47" s="44">
        <v>0</v>
      </c>
      <c r="Q47" s="44">
        <v>0</v>
      </c>
      <c r="R47" s="44">
        <v>0</v>
      </c>
      <c r="S47" s="44">
        <v>0</v>
      </c>
      <c r="T47" s="44">
        <f t="shared" si="6"/>
        <v>0</v>
      </c>
      <c r="U47" s="44">
        <v>0</v>
      </c>
      <c r="V47" s="44">
        <v>0</v>
      </c>
      <c r="W47" s="44">
        <v>0</v>
      </c>
      <c r="X47" s="61"/>
      <c r="Y47" s="14"/>
    </row>
    <row r="48" spans="1:25" ht="94.5" x14ac:dyDescent="0.25">
      <c r="A48" s="27" t="s">
        <v>50</v>
      </c>
      <c r="B48" s="28" t="s">
        <v>51</v>
      </c>
      <c r="C48" s="29" t="s">
        <v>24</v>
      </c>
      <c r="D48" s="44">
        <f>SUM(D49:D53)</f>
        <v>0</v>
      </c>
      <c r="E48" s="44">
        <f>SUM(E49:E53)</f>
        <v>0</v>
      </c>
      <c r="F48" s="44">
        <f>SUM(F49:F53)</f>
        <v>0</v>
      </c>
      <c r="G48" s="44">
        <f>SUM(G49:G53)</f>
        <v>0</v>
      </c>
      <c r="H48" s="44">
        <f>SUM(H49:H53)</f>
        <v>0</v>
      </c>
      <c r="I48" s="44">
        <f t="shared" si="3"/>
        <v>1.9501679999999999</v>
      </c>
      <c r="J48" s="44">
        <f t="shared" ref="J48:M48" si="16">SUM(J49:J53)</f>
        <v>0</v>
      </c>
      <c r="K48" s="44">
        <f t="shared" si="16"/>
        <v>0</v>
      </c>
      <c r="L48" s="44">
        <f t="shared" si="16"/>
        <v>1.9501679999999999</v>
      </c>
      <c r="M48" s="44">
        <f t="shared" si="16"/>
        <v>0</v>
      </c>
      <c r="N48" s="44">
        <f t="shared" si="5"/>
        <v>-1.9501679999999999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4">
        <f t="shared" si="6"/>
        <v>-1.9501679999999999</v>
      </c>
      <c r="U48" s="44">
        <v>0</v>
      </c>
      <c r="V48" s="44">
        <v>0</v>
      </c>
      <c r="W48" s="44">
        <v>0</v>
      </c>
      <c r="X48" s="61"/>
      <c r="Y48" s="14"/>
    </row>
    <row r="49" spans="1:25" ht="126" x14ac:dyDescent="0.25">
      <c r="A49" s="33" t="s">
        <v>112</v>
      </c>
      <c r="B49" s="50" t="s">
        <v>137</v>
      </c>
      <c r="C49" s="33" t="s">
        <v>234</v>
      </c>
      <c r="D49" s="45">
        <f>E49+F49+G49+H49</f>
        <v>0</v>
      </c>
      <c r="E49" s="45">
        <v>0</v>
      </c>
      <c r="F49" s="45">
        <v>0</v>
      </c>
      <c r="G49" s="45">
        <v>0</v>
      </c>
      <c r="H49" s="45">
        <v>0</v>
      </c>
      <c r="I49" s="45">
        <f t="shared" si="3"/>
        <v>1.9501679999999999</v>
      </c>
      <c r="J49" s="45">
        <v>0</v>
      </c>
      <c r="K49" s="45">
        <v>0</v>
      </c>
      <c r="L49" s="45">
        <f>VLOOKUP($B49,'[1]10квФ'!$B$19:$H$133,7,0)</f>
        <v>1.9501679999999999</v>
      </c>
      <c r="M49" s="45">
        <v>0</v>
      </c>
      <c r="N49" s="45">
        <f t="shared" si="5"/>
        <v>-1.9501679999999999</v>
      </c>
      <c r="O49" s="46">
        <v>0</v>
      </c>
      <c r="P49" s="45">
        <v>0</v>
      </c>
      <c r="Q49" s="46">
        <v>0</v>
      </c>
      <c r="R49" s="45">
        <v>0</v>
      </c>
      <c r="S49" s="46">
        <v>0</v>
      </c>
      <c r="T49" s="45">
        <f t="shared" si="6"/>
        <v>-1.9501679999999999</v>
      </c>
      <c r="U49" s="46">
        <v>0</v>
      </c>
      <c r="V49" s="45">
        <v>0</v>
      </c>
      <c r="W49" s="46">
        <v>0</v>
      </c>
      <c r="X49" s="58" t="s">
        <v>244</v>
      </c>
      <c r="Y49" s="14"/>
    </row>
    <row r="50" spans="1:25" ht="47.25" x14ac:dyDescent="0.25">
      <c r="A50" s="33" t="s">
        <v>112</v>
      </c>
      <c r="B50" s="50" t="s">
        <v>143</v>
      </c>
      <c r="C50" s="33" t="s">
        <v>235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f t="shared" si="3"/>
        <v>0</v>
      </c>
      <c r="J50" s="45">
        <v>0</v>
      </c>
      <c r="K50" s="45">
        <v>0</v>
      </c>
      <c r="L50" s="45">
        <f>VLOOKUP($B50,'[1]10квФ'!$B$19:$H$133,7,0)</f>
        <v>0</v>
      </c>
      <c r="M50" s="45">
        <v>0</v>
      </c>
      <c r="N50" s="45">
        <f t="shared" si="5"/>
        <v>0</v>
      </c>
      <c r="O50" s="46">
        <v>0</v>
      </c>
      <c r="P50" s="45">
        <v>0</v>
      </c>
      <c r="Q50" s="46">
        <v>0</v>
      </c>
      <c r="R50" s="45">
        <v>0</v>
      </c>
      <c r="S50" s="46">
        <v>0</v>
      </c>
      <c r="T50" s="45">
        <f t="shared" si="6"/>
        <v>0</v>
      </c>
      <c r="U50" s="46">
        <v>0</v>
      </c>
      <c r="V50" s="45">
        <v>0</v>
      </c>
      <c r="W50" s="46">
        <v>0</v>
      </c>
      <c r="X50" s="58"/>
      <c r="Y50" s="14"/>
    </row>
    <row r="51" spans="1:25" ht="94.5" x14ac:dyDescent="0.25">
      <c r="A51" s="33" t="s">
        <v>112</v>
      </c>
      <c r="B51" s="50" t="s">
        <v>144</v>
      </c>
      <c r="C51" s="33" t="s">
        <v>236</v>
      </c>
      <c r="D51" s="45">
        <f>E51+F51+G51+H51</f>
        <v>0</v>
      </c>
      <c r="E51" s="45">
        <v>0</v>
      </c>
      <c r="F51" s="45">
        <v>0</v>
      </c>
      <c r="G51" s="45">
        <v>0</v>
      </c>
      <c r="H51" s="45">
        <v>0</v>
      </c>
      <c r="I51" s="45">
        <f t="shared" si="3"/>
        <v>0</v>
      </c>
      <c r="J51" s="45">
        <v>0</v>
      </c>
      <c r="K51" s="45">
        <v>0</v>
      </c>
      <c r="L51" s="45">
        <f>VLOOKUP($B51,'[1]10квФ'!$B$19:$H$133,7,0)</f>
        <v>0</v>
      </c>
      <c r="M51" s="45">
        <v>0</v>
      </c>
      <c r="N51" s="45">
        <f t="shared" si="5"/>
        <v>0</v>
      </c>
      <c r="O51" s="46">
        <v>0</v>
      </c>
      <c r="P51" s="45">
        <v>0</v>
      </c>
      <c r="Q51" s="46">
        <v>0</v>
      </c>
      <c r="R51" s="45">
        <v>0</v>
      </c>
      <c r="S51" s="46">
        <v>0</v>
      </c>
      <c r="T51" s="45">
        <f t="shared" si="6"/>
        <v>0</v>
      </c>
      <c r="U51" s="46">
        <v>0</v>
      </c>
      <c r="V51" s="45">
        <v>0</v>
      </c>
      <c r="W51" s="46">
        <v>0</v>
      </c>
      <c r="X51" s="58"/>
      <c r="Y51" s="14"/>
    </row>
    <row r="52" spans="1:25" ht="94.5" x14ac:dyDescent="0.25">
      <c r="A52" s="33" t="s">
        <v>112</v>
      </c>
      <c r="B52" s="50" t="s">
        <v>142</v>
      </c>
      <c r="C52" s="33" t="s">
        <v>237</v>
      </c>
      <c r="D52" s="45">
        <f>E52+F52+G52+H52</f>
        <v>0</v>
      </c>
      <c r="E52" s="45">
        <v>0</v>
      </c>
      <c r="F52" s="45">
        <v>0</v>
      </c>
      <c r="G52" s="45">
        <v>0</v>
      </c>
      <c r="H52" s="45">
        <v>0</v>
      </c>
      <c r="I52" s="45">
        <f t="shared" si="3"/>
        <v>0</v>
      </c>
      <c r="J52" s="45">
        <v>0</v>
      </c>
      <c r="K52" s="45">
        <v>0</v>
      </c>
      <c r="L52" s="45">
        <f>VLOOKUP($B52,'[1]10квФ'!$B$19:$H$133,7,0)</f>
        <v>0</v>
      </c>
      <c r="M52" s="45">
        <v>0</v>
      </c>
      <c r="N52" s="45">
        <f t="shared" si="5"/>
        <v>0</v>
      </c>
      <c r="O52" s="46">
        <v>0</v>
      </c>
      <c r="P52" s="45">
        <v>0</v>
      </c>
      <c r="Q52" s="46">
        <v>0</v>
      </c>
      <c r="R52" s="45">
        <v>0</v>
      </c>
      <c r="S52" s="46">
        <v>0</v>
      </c>
      <c r="T52" s="45">
        <f t="shared" si="6"/>
        <v>0</v>
      </c>
      <c r="U52" s="46">
        <v>0</v>
      </c>
      <c r="V52" s="45">
        <v>0</v>
      </c>
      <c r="W52" s="46">
        <v>0</v>
      </c>
      <c r="X52" s="58"/>
      <c r="Y52" s="14"/>
    </row>
    <row r="53" spans="1:25" ht="110.25" x14ac:dyDescent="0.25">
      <c r="A53" s="33" t="s">
        <v>112</v>
      </c>
      <c r="B53" s="50" t="s">
        <v>145</v>
      </c>
      <c r="C53" s="33" t="s">
        <v>238</v>
      </c>
      <c r="D53" s="45">
        <f>E53+F53+G53+H53</f>
        <v>0</v>
      </c>
      <c r="E53" s="45">
        <v>0</v>
      </c>
      <c r="F53" s="45">
        <v>0</v>
      </c>
      <c r="G53" s="45">
        <v>0</v>
      </c>
      <c r="H53" s="45">
        <v>0</v>
      </c>
      <c r="I53" s="45">
        <f t="shared" si="3"/>
        <v>0</v>
      </c>
      <c r="J53" s="45">
        <v>0</v>
      </c>
      <c r="K53" s="45">
        <v>0</v>
      </c>
      <c r="L53" s="45">
        <f>VLOOKUP($B53,'[1]10квФ'!$B$19:$H$133,7,0)</f>
        <v>0</v>
      </c>
      <c r="M53" s="45">
        <v>0</v>
      </c>
      <c r="N53" s="45">
        <f t="shared" si="5"/>
        <v>0</v>
      </c>
      <c r="O53" s="46">
        <v>0</v>
      </c>
      <c r="P53" s="45">
        <v>0</v>
      </c>
      <c r="Q53" s="46">
        <v>0</v>
      </c>
      <c r="R53" s="45">
        <v>0</v>
      </c>
      <c r="S53" s="46">
        <v>0</v>
      </c>
      <c r="T53" s="45">
        <f t="shared" si="6"/>
        <v>0</v>
      </c>
      <c r="U53" s="46">
        <v>0</v>
      </c>
      <c r="V53" s="45">
        <v>0</v>
      </c>
      <c r="W53" s="46">
        <v>0</v>
      </c>
      <c r="X53" s="58"/>
      <c r="Y53" s="14"/>
    </row>
    <row r="54" spans="1:25" ht="47.25" x14ac:dyDescent="0.25">
      <c r="A54" s="24" t="s">
        <v>52</v>
      </c>
      <c r="B54" s="25" t="s">
        <v>53</v>
      </c>
      <c r="C54" s="26" t="s">
        <v>24</v>
      </c>
      <c r="D54" s="34">
        <f>D55</f>
        <v>0</v>
      </c>
      <c r="E54" s="34">
        <f>E55</f>
        <v>0</v>
      </c>
      <c r="F54" s="34">
        <f>F55</f>
        <v>0</v>
      </c>
      <c r="G54" s="34">
        <f>G55</f>
        <v>0</v>
      </c>
      <c r="H54" s="34">
        <f>H55</f>
        <v>0</v>
      </c>
      <c r="I54" s="34">
        <f t="shared" si="3"/>
        <v>132.39661382300002</v>
      </c>
      <c r="J54" s="34">
        <f t="shared" ref="J54:M54" si="17">J55</f>
        <v>0</v>
      </c>
      <c r="K54" s="34">
        <f t="shared" si="17"/>
        <v>0</v>
      </c>
      <c r="L54" s="34">
        <f t="shared" si="17"/>
        <v>132.39661382300002</v>
      </c>
      <c r="M54" s="34">
        <f t="shared" si="17"/>
        <v>0</v>
      </c>
      <c r="N54" s="34">
        <f t="shared" si="5"/>
        <v>-132.39661382300002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f t="shared" si="6"/>
        <v>-132.39661382300002</v>
      </c>
      <c r="U54" s="34">
        <v>0</v>
      </c>
      <c r="V54" s="34">
        <v>0</v>
      </c>
      <c r="W54" s="34">
        <v>0</v>
      </c>
      <c r="X54" s="26"/>
      <c r="Y54" s="14"/>
    </row>
    <row r="55" spans="1:25" ht="78.75" x14ac:dyDescent="0.25">
      <c r="A55" s="27" t="s">
        <v>54</v>
      </c>
      <c r="B55" s="28" t="s">
        <v>55</v>
      </c>
      <c r="C55" s="29" t="s">
        <v>24</v>
      </c>
      <c r="D55" s="44">
        <f>D56+D59</f>
        <v>0</v>
      </c>
      <c r="E55" s="44">
        <f>E56+E59</f>
        <v>0</v>
      </c>
      <c r="F55" s="44">
        <f>F56+F59</f>
        <v>0</v>
      </c>
      <c r="G55" s="44">
        <f>G56+G59</f>
        <v>0</v>
      </c>
      <c r="H55" s="44">
        <f>H56+H59</f>
        <v>0</v>
      </c>
      <c r="I55" s="44">
        <f t="shared" si="3"/>
        <v>132.39661382300002</v>
      </c>
      <c r="J55" s="44">
        <f t="shared" ref="J55:M55" si="18">J56+J59</f>
        <v>0</v>
      </c>
      <c r="K55" s="44">
        <f t="shared" si="18"/>
        <v>0</v>
      </c>
      <c r="L55" s="44">
        <f t="shared" si="18"/>
        <v>132.39661382300002</v>
      </c>
      <c r="M55" s="44">
        <f t="shared" si="18"/>
        <v>0</v>
      </c>
      <c r="N55" s="44">
        <f t="shared" si="5"/>
        <v>-132.39661382300002</v>
      </c>
      <c r="O55" s="44">
        <v>0</v>
      </c>
      <c r="P55" s="44">
        <v>0</v>
      </c>
      <c r="Q55" s="44">
        <v>0</v>
      </c>
      <c r="R55" s="44">
        <v>0</v>
      </c>
      <c r="S55" s="44">
        <v>0</v>
      </c>
      <c r="T55" s="44">
        <f t="shared" si="6"/>
        <v>-132.39661382300002</v>
      </c>
      <c r="U55" s="44">
        <v>0</v>
      </c>
      <c r="V55" s="44">
        <v>0</v>
      </c>
      <c r="W55" s="44">
        <v>0</v>
      </c>
      <c r="X55" s="61"/>
      <c r="Y55" s="14"/>
    </row>
    <row r="56" spans="1:25" ht="47.25" x14ac:dyDescent="0.25">
      <c r="A56" s="27" t="s">
        <v>56</v>
      </c>
      <c r="B56" s="28" t="s">
        <v>57</v>
      </c>
      <c r="C56" s="29" t="s">
        <v>24</v>
      </c>
      <c r="D56" s="44">
        <f>D58+D57</f>
        <v>0</v>
      </c>
      <c r="E56" s="44">
        <f t="shared" ref="E56:M56" si="19">E58+E57</f>
        <v>0</v>
      </c>
      <c r="F56" s="44">
        <f t="shared" si="19"/>
        <v>0</v>
      </c>
      <c r="G56" s="44">
        <f t="shared" si="19"/>
        <v>0</v>
      </c>
      <c r="H56" s="44">
        <f t="shared" si="19"/>
        <v>0</v>
      </c>
      <c r="I56" s="44">
        <f t="shared" si="19"/>
        <v>25.017776400000002</v>
      </c>
      <c r="J56" s="44">
        <f t="shared" si="19"/>
        <v>0</v>
      </c>
      <c r="K56" s="44">
        <f t="shared" si="19"/>
        <v>0</v>
      </c>
      <c r="L56" s="44">
        <f t="shared" si="19"/>
        <v>27.264216400000002</v>
      </c>
      <c r="M56" s="44">
        <f t="shared" si="19"/>
        <v>0</v>
      </c>
      <c r="N56" s="44">
        <f t="shared" si="5"/>
        <v>-25.017776400000002</v>
      </c>
      <c r="O56" s="44">
        <v>0</v>
      </c>
      <c r="P56" s="44">
        <v>0</v>
      </c>
      <c r="Q56" s="44">
        <v>0</v>
      </c>
      <c r="R56" s="44">
        <v>0</v>
      </c>
      <c r="S56" s="44">
        <v>0</v>
      </c>
      <c r="T56" s="44">
        <f t="shared" si="6"/>
        <v>-27.264216400000002</v>
      </c>
      <c r="U56" s="44">
        <v>0</v>
      </c>
      <c r="V56" s="44">
        <v>0</v>
      </c>
      <c r="W56" s="44">
        <v>0</v>
      </c>
      <c r="X56" s="59"/>
      <c r="Y56" s="14"/>
    </row>
    <row r="57" spans="1:25" ht="126" x14ac:dyDescent="0.25">
      <c r="A57" s="33" t="s">
        <v>113</v>
      </c>
      <c r="B57" s="50" t="s">
        <v>114</v>
      </c>
      <c r="C57" s="33" t="s">
        <v>146</v>
      </c>
      <c r="D57" s="45">
        <v>0</v>
      </c>
      <c r="E57" s="45">
        <v>0</v>
      </c>
      <c r="F57" s="45">
        <v>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  <c r="L57" s="45">
        <f>VLOOKUP($B57,'[1]10квФ'!$B$19:$H$133,7,0)</f>
        <v>2.2464400000000002</v>
      </c>
      <c r="M57" s="45">
        <v>0</v>
      </c>
      <c r="N57" s="45">
        <f t="shared" si="5"/>
        <v>0</v>
      </c>
      <c r="O57" s="46">
        <v>0</v>
      </c>
      <c r="P57" s="45">
        <v>0</v>
      </c>
      <c r="Q57" s="46">
        <v>0</v>
      </c>
      <c r="R57" s="45">
        <v>0</v>
      </c>
      <c r="S57" s="46">
        <v>0</v>
      </c>
      <c r="T57" s="45">
        <f t="shared" si="6"/>
        <v>-2.2464400000000002</v>
      </c>
      <c r="U57" s="46">
        <v>0</v>
      </c>
      <c r="V57" s="45">
        <v>0</v>
      </c>
      <c r="W57" s="46">
        <v>0</v>
      </c>
      <c r="X57" s="58" t="s">
        <v>244</v>
      </c>
      <c r="Y57" s="14"/>
    </row>
    <row r="58" spans="1:25" ht="126" x14ac:dyDescent="0.25">
      <c r="A58" s="33" t="s">
        <v>113</v>
      </c>
      <c r="B58" s="50" t="s">
        <v>138</v>
      </c>
      <c r="C58" s="33" t="s">
        <v>147</v>
      </c>
      <c r="D58" s="45">
        <f>E58+F58+G58+H58</f>
        <v>0</v>
      </c>
      <c r="E58" s="45">
        <v>0</v>
      </c>
      <c r="F58" s="45">
        <v>0</v>
      </c>
      <c r="G58" s="45">
        <v>0</v>
      </c>
      <c r="H58" s="45">
        <v>0</v>
      </c>
      <c r="I58" s="45">
        <f t="shared" si="3"/>
        <v>25.017776400000002</v>
      </c>
      <c r="J58" s="45">
        <v>0</v>
      </c>
      <c r="K58" s="45">
        <v>0</v>
      </c>
      <c r="L58" s="45">
        <f>VLOOKUP($B58,'[1]10квФ'!$B$19:$H$133,7,0)</f>
        <v>25.017776400000002</v>
      </c>
      <c r="M58" s="45">
        <v>0</v>
      </c>
      <c r="N58" s="45">
        <f t="shared" si="5"/>
        <v>-25.017776400000002</v>
      </c>
      <c r="O58" s="46">
        <v>0</v>
      </c>
      <c r="P58" s="45">
        <v>0</v>
      </c>
      <c r="Q58" s="46">
        <v>0</v>
      </c>
      <c r="R58" s="45">
        <v>0</v>
      </c>
      <c r="S58" s="46">
        <v>0</v>
      </c>
      <c r="T58" s="45">
        <f t="shared" si="6"/>
        <v>-25.017776400000002</v>
      </c>
      <c r="U58" s="46">
        <v>0</v>
      </c>
      <c r="V58" s="45">
        <v>0</v>
      </c>
      <c r="W58" s="46">
        <v>0</v>
      </c>
      <c r="X58" s="58" t="s">
        <v>244</v>
      </c>
      <c r="Y58" s="14"/>
    </row>
    <row r="59" spans="1:25" ht="78.75" x14ac:dyDescent="0.25">
      <c r="A59" s="27" t="s">
        <v>58</v>
      </c>
      <c r="B59" s="28" t="s">
        <v>59</v>
      </c>
      <c r="C59" s="29" t="s">
        <v>24</v>
      </c>
      <c r="D59" s="44">
        <f>SUM(D60:D89)</f>
        <v>0</v>
      </c>
      <c r="E59" s="44">
        <f t="shared" ref="E59:M59" si="20">SUM(E60:E89)</f>
        <v>0</v>
      </c>
      <c r="F59" s="44">
        <f t="shared" si="20"/>
        <v>0</v>
      </c>
      <c r="G59" s="44">
        <f t="shared" si="20"/>
        <v>0</v>
      </c>
      <c r="H59" s="44">
        <f t="shared" si="20"/>
        <v>0</v>
      </c>
      <c r="I59" s="44">
        <f t="shared" si="20"/>
        <v>105.13239742300001</v>
      </c>
      <c r="J59" s="44">
        <f t="shared" si="20"/>
        <v>0</v>
      </c>
      <c r="K59" s="44">
        <f t="shared" si="20"/>
        <v>0</v>
      </c>
      <c r="L59" s="44">
        <f t="shared" si="20"/>
        <v>105.13239742300001</v>
      </c>
      <c r="M59" s="44">
        <f t="shared" si="20"/>
        <v>0</v>
      </c>
      <c r="N59" s="44">
        <f t="shared" si="5"/>
        <v>-105.13239742300001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4">
        <f t="shared" si="6"/>
        <v>-105.13239742300001</v>
      </c>
      <c r="U59" s="44">
        <v>0</v>
      </c>
      <c r="V59" s="44">
        <v>0</v>
      </c>
      <c r="W59" s="44">
        <v>0</v>
      </c>
      <c r="X59" s="59"/>
      <c r="Y59" s="14"/>
    </row>
    <row r="60" spans="1:25" ht="126" x14ac:dyDescent="0.25">
      <c r="A60" s="33" t="s">
        <v>115</v>
      </c>
      <c r="B60" s="50" t="s">
        <v>124</v>
      </c>
      <c r="C60" s="33" t="s">
        <v>148</v>
      </c>
      <c r="D60" s="45">
        <f t="shared" ref="D60:D76" si="21">E60+F60+G60+H60</f>
        <v>0</v>
      </c>
      <c r="E60" s="45">
        <v>0</v>
      </c>
      <c r="F60" s="45">
        <v>0</v>
      </c>
      <c r="G60" s="45">
        <v>0</v>
      </c>
      <c r="H60" s="45">
        <v>0</v>
      </c>
      <c r="I60" s="45">
        <f t="shared" si="3"/>
        <v>22.01082954</v>
      </c>
      <c r="J60" s="45">
        <v>0</v>
      </c>
      <c r="K60" s="45">
        <v>0</v>
      </c>
      <c r="L60" s="45">
        <f>VLOOKUP($B60,'[1]10квФ'!$B$19:$H$133,7,0)</f>
        <v>22.01082954</v>
      </c>
      <c r="M60" s="45">
        <v>0</v>
      </c>
      <c r="N60" s="45">
        <f t="shared" si="5"/>
        <v>-22.01082954</v>
      </c>
      <c r="O60" s="46">
        <v>0</v>
      </c>
      <c r="P60" s="45">
        <v>0</v>
      </c>
      <c r="Q60" s="46">
        <v>0</v>
      </c>
      <c r="R60" s="45">
        <v>0</v>
      </c>
      <c r="S60" s="46">
        <v>0</v>
      </c>
      <c r="T60" s="45">
        <f t="shared" si="6"/>
        <v>-22.01082954</v>
      </c>
      <c r="U60" s="46">
        <v>0</v>
      </c>
      <c r="V60" s="45">
        <v>0</v>
      </c>
      <c r="W60" s="46">
        <v>0</v>
      </c>
      <c r="X60" s="62" t="s">
        <v>244</v>
      </c>
      <c r="Y60" s="14"/>
    </row>
    <row r="61" spans="1:25" ht="126" x14ac:dyDescent="0.25">
      <c r="A61" s="33" t="s">
        <v>115</v>
      </c>
      <c r="B61" s="50" t="s">
        <v>125</v>
      </c>
      <c r="C61" s="33" t="s">
        <v>149</v>
      </c>
      <c r="D61" s="45">
        <f t="shared" si="21"/>
        <v>0</v>
      </c>
      <c r="E61" s="45">
        <v>0</v>
      </c>
      <c r="F61" s="45">
        <v>0</v>
      </c>
      <c r="G61" s="45">
        <v>0</v>
      </c>
      <c r="H61" s="45">
        <v>0</v>
      </c>
      <c r="I61" s="45">
        <f t="shared" si="3"/>
        <v>10.206566609999999</v>
      </c>
      <c r="J61" s="45">
        <v>0</v>
      </c>
      <c r="K61" s="45">
        <v>0</v>
      </c>
      <c r="L61" s="45">
        <f>VLOOKUP($B61,'[1]10квФ'!$B$19:$H$133,7,0)</f>
        <v>10.206566609999999</v>
      </c>
      <c r="M61" s="45">
        <v>0</v>
      </c>
      <c r="N61" s="45">
        <f t="shared" si="5"/>
        <v>-10.206566609999999</v>
      </c>
      <c r="O61" s="46">
        <v>0</v>
      </c>
      <c r="P61" s="45">
        <v>0</v>
      </c>
      <c r="Q61" s="46">
        <v>0</v>
      </c>
      <c r="R61" s="45">
        <v>0</v>
      </c>
      <c r="S61" s="46">
        <v>0</v>
      </c>
      <c r="T61" s="45">
        <f t="shared" si="6"/>
        <v>-10.206566609999999</v>
      </c>
      <c r="U61" s="46">
        <v>0</v>
      </c>
      <c r="V61" s="45">
        <v>0</v>
      </c>
      <c r="W61" s="46">
        <v>0</v>
      </c>
      <c r="X61" s="62" t="s">
        <v>244</v>
      </c>
      <c r="Y61" s="14"/>
    </row>
    <row r="62" spans="1:25" ht="110.25" x14ac:dyDescent="0.25">
      <c r="A62" s="33" t="s">
        <v>115</v>
      </c>
      <c r="B62" s="50" t="s">
        <v>123</v>
      </c>
      <c r="C62" s="33" t="s">
        <v>150</v>
      </c>
      <c r="D62" s="45">
        <f t="shared" si="21"/>
        <v>0</v>
      </c>
      <c r="E62" s="45">
        <v>0</v>
      </c>
      <c r="F62" s="45">
        <v>0</v>
      </c>
      <c r="G62" s="45">
        <v>0</v>
      </c>
      <c r="H62" s="45">
        <v>0</v>
      </c>
      <c r="I62" s="45">
        <f t="shared" si="3"/>
        <v>0</v>
      </c>
      <c r="J62" s="45">
        <v>0</v>
      </c>
      <c r="K62" s="45">
        <v>0</v>
      </c>
      <c r="L62" s="45">
        <f>VLOOKUP($B62,'[1]10квФ'!$B$19:$H$133,7,0)</f>
        <v>0</v>
      </c>
      <c r="M62" s="45">
        <v>0</v>
      </c>
      <c r="N62" s="45">
        <f t="shared" si="5"/>
        <v>0</v>
      </c>
      <c r="O62" s="46">
        <v>0</v>
      </c>
      <c r="P62" s="45">
        <v>0</v>
      </c>
      <c r="Q62" s="46">
        <v>0</v>
      </c>
      <c r="R62" s="45">
        <v>0</v>
      </c>
      <c r="S62" s="46">
        <v>0</v>
      </c>
      <c r="T62" s="45">
        <f t="shared" si="6"/>
        <v>0</v>
      </c>
      <c r="U62" s="46">
        <v>0</v>
      </c>
      <c r="V62" s="45">
        <v>0</v>
      </c>
      <c r="W62" s="46">
        <v>0</v>
      </c>
      <c r="X62" s="58"/>
      <c r="Y62" s="14"/>
    </row>
    <row r="63" spans="1:25" ht="126" x14ac:dyDescent="0.25">
      <c r="A63" s="33" t="s">
        <v>115</v>
      </c>
      <c r="B63" s="50" t="s">
        <v>139</v>
      </c>
      <c r="C63" s="33" t="s">
        <v>151</v>
      </c>
      <c r="D63" s="45">
        <f t="shared" si="21"/>
        <v>0</v>
      </c>
      <c r="E63" s="45">
        <v>0</v>
      </c>
      <c r="F63" s="45">
        <v>0</v>
      </c>
      <c r="G63" s="45">
        <v>0</v>
      </c>
      <c r="H63" s="45">
        <v>0</v>
      </c>
      <c r="I63" s="45">
        <f t="shared" si="3"/>
        <v>17.255244260000001</v>
      </c>
      <c r="J63" s="45">
        <v>0</v>
      </c>
      <c r="K63" s="45">
        <v>0</v>
      </c>
      <c r="L63" s="45">
        <f>VLOOKUP($B63,'[1]10квФ'!$B$19:$H$133,7,0)</f>
        <v>17.255244260000001</v>
      </c>
      <c r="M63" s="45">
        <v>0</v>
      </c>
      <c r="N63" s="45">
        <f t="shared" si="5"/>
        <v>-17.255244260000001</v>
      </c>
      <c r="O63" s="46">
        <v>0</v>
      </c>
      <c r="P63" s="45">
        <v>0</v>
      </c>
      <c r="Q63" s="46">
        <v>0</v>
      </c>
      <c r="R63" s="45">
        <v>0</v>
      </c>
      <c r="S63" s="46">
        <v>0</v>
      </c>
      <c r="T63" s="45">
        <f t="shared" si="6"/>
        <v>-17.255244260000001</v>
      </c>
      <c r="U63" s="46">
        <v>0</v>
      </c>
      <c r="V63" s="45">
        <v>0</v>
      </c>
      <c r="W63" s="46">
        <v>0</v>
      </c>
      <c r="X63" s="58" t="s">
        <v>244</v>
      </c>
      <c r="Y63" s="14"/>
    </row>
    <row r="64" spans="1:25" ht="126" x14ac:dyDescent="0.25">
      <c r="A64" s="33" t="s">
        <v>115</v>
      </c>
      <c r="B64" s="50" t="s">
        <v>116</v>
      </c>
      <c r="C64" s="33" t="s">
        <v>152</v>
      </c>
      <c r="D64" s="45">
        <f t="shared" si="21"/>
        <v>0</v>
      </c>
      <c r="E64" s="45">
        <v>0</v>
      </c>
      <c r="F64" s="45">
        <v>0</v>
      </c>
      <c r="G64" s="45">
        <v>0</v>
      </c>
      <c r="H64" s="45">
        <v>0</v>
      </c>
      <c r="I64" s="45">
        <f t="shared" si="3"/>
        <v>9.4337552899999988</v>
      </c>
      <c r="J64" s="45">
        <v>0</v>
      </c>
      <c r="K64" s="45">
        <v>0</v>
      </c>
      <c r="L64" s="45">
        <f>VLOOKUP($B64,'[1]10квФ'!$B$19:$H$133,7,0)</f>
        <v>9.4337552899999988</v>
      </c>
      <c r="M64" s="45">
        <v>0</v>
      </c>
      <c r="N64" s="45">
        <f t="shared" si="5"/>
        <v>-9.4337552899999988</v>
      </c>
      <c r="O64" s="46">
        <v>0</v>
      </c>
      <c r="P64" s="45">
        <v>0</v>
      </c>
      <c r="Q64" s="46">
        <v>0</v>
      </c>
      <c r="R64" s="45">
        <v>0</v>
      </c>
      <c r="S64" s="46">
        <v>0</v>
      </c>
      <c r="T64" s="45">
        <f t="shared" si="6"/>
        <v>-9.4337552899999988</v>
      </c>
      <c r="U64" s="46">
        <v>0</v>
      </c>
      <c r="V64" s="45">
        <v>0</v>
      </c>
      <c r="W64" s="46">
        <v>0</v>
      </c>
      <c r="X64" s="58" t="s">
        <v>244</v>
      </c>
      <c r="Y64" s="14"/>
    </row>
    <row r="65" spans="1:25" ht="78.75" x14ac:dyDescent="0.25">
      <c r="A65" s="33" t="s">
        <v>115</v>
      </c>
      <c r="B65" s="50" t="s">
        <v>117</v>
      </c>
      <c r="C65" s="33" t="s">
        <v>153</v>
      </c>
      <c r="D65" s="45">
        <f t="shared" si="21"/>
        <v>0</v>
      </c>
      <c r="E65" s="45">
        <v>0</v>
      </c>
      <c r="F65" s="45">
        <v>0</v>
      </c>
      <c r="G65" s="45">
        <v>0</v>
      </c>
      <c r="H65" s="45">
        <v>0</v>
      </c>
      <c r="I65" s="45">
        <f t="shared" si="3"/>
        <v>0</v>
      </c>
      <c r="J65" s="45">
        <v>0</v>
      </c>
      <c r="K65" s="45">
        <v>0</v>
      </c>
      <c r="L65" s="45">
        <f>VLOOKUP($B65,'[1]10квФ'!$B$19:$H$133,7,0)</f>
        <v>0</v>
      </c>
      <c r="M65" s="45">
        <v>0</v>
      </c>
      <c r="N65" s="45">
        <f t="shared" si="5"/>
        <v>0</v>
      </c>
      <c r="O65" s="46">
        <v>0</v>
      </c>
      <c r="P65" s="45">
        <v>0</v>
      </c>
      <c r="Q65" s="46">
        <v>0</v>
      </c>
      <c r="R65" s="45">
        <v>0</v>
      </c>
      <c r="S65" s="46">
        <v>0</v>
      </c>
      <c r="T65" s="45">
        <f t="shared" si="6"/>
        <v>0</v>
      </c>
      <c r="U65" s="46">
        <v>0</v>
      </c>
      <c r="V65" s="45">
        <v>0</v>
      </c>
      <c r="W65" s="46">
        <v>0</v>
      </c>
      <c r="X65" s="58"/>
      <c r="Y65" s="14"/>
    </row>
    <row r="66" spans="1:25" ht="47.25" x14ac:dyDescent="0.25">
      <c r="A66" s="33" t="s">
        <v>115</v>
      </c>
      <c r="B66" s="50" t="s">
        <v>126</v>
      </c>
      <c r="C66" s="33" t="s">
        <v>154</v>
      </c>
      <c r="D66" s="45">
        <f t="shared" si="21"/>
        <v>0</v>
      </c>
      <c r="E66" s="45">
        <v>0</v>
      </c>
      <c r="F66" s="45">
        <v>0</v>
      </c>
      <c r="G66" s="45">
        <v>0</v>
      </c>
      <c r="H66" s="45">
        <v>0</v>
      </c>
      <c r="I66" s="45">
        <f t="shared" si="3"/>
        <v>0</v>
      </c>
      <c r="J66" s="45">
        <v>0</v>
      </c>
      <c r="K66" s="45">
        <v>0</v>
      </c>
      <c r="L66" s="45">
        <f>VLOOKUP($B66,'[1]10квФ'!$B$19:$H$133,7,0)</f>
        <v>0</v>
      </c>
      <c r="M66" s="45">
        <v>0</v>
      </c>
      <c r="N66" s="45">
        <f t="shared" si="5"/>
        <v>0</v>
      </c>
      <c r="O66" s="46">
        <v>0</v>
      </c>
      <c r="P66" s="45">
        <v>0</v>
      </c>
      <c r="Q66" s="46">
        <v>0</v>
      </c>
      <c r="R66" s="45">
        <v>0</v>
      </c>
      <c r="S66" s="46">
        <v>0</v>
      </c>
      <c r="T66" s="45">
        <f t="shared" si="6"/>
        <v>0</v>
      </c>
      <c r="U66" s="46">
        <v>0</v>
      </c>
      <c r="V66" s="45">
        <v>0</v>
      </c>
      <c r="W66" s="46">
        <v>0</v>
      </c>
      <c r="X66" s="58"/>
      <c r="Y66" s="14"/>
    </row>
    <row r="67" spans="1:25" ht="126" x14ac:dyDescent="0.25">
      <c r="A67" s="33" t="s">
        <v>115</v>
      </c>
      <c r="B67" s="50" t="s">
        <v>140</v>
      </c>
      <c r="C67" s="33" t="s">
        <v>155</v>
      </c>
      <c r="D67" s="45">
        <f t="shared" si="21"/>
        <v>0</v>
      </c>
      <c r="E67" s="45">
        <v>0</v>
      </c>
      <c r="F67" s="45">
        <v>0</v>
      </c>
      <c r="G67" s="45">
        <v>0</v>
      </c>
      <c r="H67" s="45">
        <v>0</v>
      </c>
      <c r="I67" s="45">
        <f t="shared" si="3"/>
        <v>5.1271803500000006</v>
      </c>
      <c r="J67" s="45">
        <v>0</v>
      </c>
      <c r="K67" s="45">
        <v>0</v>
      </c>
      <c r="L67" s="45">
        <f>VLOOKUP($B67,'[1]10квФ'!$B$19:$H$133,7,0)</f>
        <v>5.1271803500000006</v>
      </c>
      <c r="M67" s="45">
        <v>0</v>
      </c>
      <c r="N67" s="45">
        <f t="shared" si="5"/>
        <v>-5.1271803500000006</v>
      </c>
      <c r="O67" s="46">
        <v>0</v>
      </c>
      <c r="P67" s="45">
        <v>0</v>
      </c>
      <c r="Q67" s="46">
        <v>0</v>
      </c>
      <c r="R67" s="45">
        <v>0</v>
      </c>
      <c r="S67" s="46">
        <v>0</v>
      </c>
      <c r="T67" s="45">
        <f t="shared" si="6"/>
        <v>-5.1271803500000006</v>
      </c>
      <c r="U67" s="46">
        <v>0</v>
      </c>
      <c r="V67" s="45">
        <v>0</v>
      </c>
      <c r="W67" s="46">
        <v>0</v>
      </c>
      <c r="X67" s="58" t="s">
        <v>244</v>
      </c>
      <c r="Y67" s="14"/>
    </row>
    <row r="68" spans="1:25" ht="47.25" x14ac:dyDescent="0.25">
      <c r="A68" s="33" t="s">
        <v>115</v>
      </c>
      <c r="B68" s="50" t="s">
        <v>156</v>
      </c>
      <c r="C68" s="33" t="s">
        <v>157</v>
      </c>
      <c r="D68" s="45">
        <f t="shared" si="21"/>
        <v>0</v>
      </c>
      <c r="E68" s="45">
        <v>0</v>
      </c>
      <c r="F68" s="45">
        <v>0</v>
      </c>
      <c r="G68" s="45">
        <v>0</v>
      </c>
      <c r="H68" s="45">
        <v>0</v>
      </c>
      <c r="I68" s="45">
        <f t="shared" si="3"/>
        <v>0.87432535000000011</v>
      </c>
      <c r="J68" s="45">
        <v>0</v>
      </c>
      <c r="K68" s="45">
        <v>0</v>
      </c>
      <c r="L68" s="45">
        <f>VLOOKUP($B68,'[1]10квФ'!$B$19:$H$133,7,0)</f>
        <v>0.87432535000000011</v>
      </c>
      <c r="M68" s="45">
        <v>0</v>
      </c>
      <c r="N68" s="45">
        <f t="shared" si="5"/>
        <v>-0.87432535000000011</v>
      </c>
      <c r="O68" s="46">
        <v>0</v>
      </c>
      <c r="P68" s="45">
        <v>0</v>
      </c>
      <c r="Q68" s="46">
        <v>0</v>
      </c>
      <c r="R68" s="45">
        <v>0</v>
      </c>
      <c r="S68" s="46">
        <v>0</v>
      </c>
      <c r="T68" s="45">
        <f t="shared" si="6"/>
        <v>-0.87432535000000011</v>
      </c>
      <c r="U68" s="46">
        <v>0</v>
      </c>
      <c r="V68" s="45">
        <v>0</v>
      </c>
      <c r="W68" s="46">
        <v>0</v>
      </c>
      <c r="X68" s="58" t="s">
        <v>245</v>
      </c>
      <c r="Y68" s="14"/>
    </row>
    <row r="69" spans="1:25" ht="94.5" x14ac:dyDescent="0.25">
      <c r="A69" s="33" t="s">
        <v>115</v>
      </c>
      <c r="B69" s="50" t="s">
        <v>158</v>
      </c>
      <c r="C69" s="33" t="s">
        <v>159</v>
      </c>
      <c r="D69" s="45">
        <f t="shared" si="21"/>
        <v>0</v>
      </c>
      <c r="E69" s="45">
        <v>0</v>
      </c>
      <c r="F69" s="45">
        <v>0</v>
      </c>
      <c r="G69" s="45">
        <v>0</v>
      </c>
      <c r="H69" s="45">
        <v>0</v>
      </c>
      <c r="I69" s="45">
        <f t="shared" si="3"/>
        <v>0</v>
      </c>
      <c r="J69" s="45">
        <v>0</v>
      </c>
      <c r="K69" s="45">
        <v>0</v>
      </c>
      <c r="L69" s="45">
        <f>VLOOKUP($B69,'[1]10квФ'!$B$19:$H$133,7,0)</f>
        <v>0</v>
      </c>
      <c r="M69" s="45">
        <v>0</v>
      </c>
      <c r="N69" s="45">
        <f t="shared" si="5"/>
        <v>0</v>
      </c>
      <c r="O69" s="46">
        <v>0</v>
      </c>
      <c r="P69" s="45">
        <v>0</v>
      </c>
      <c r="Q69" s="46">
        <v>0</v>
      </c>
      <c r="R69" s="45">
        <v>0</v>
      </c>
      <c r="S69" s="46">
        <v>0</v>
      </c>
      <c r="T69" s="45">
        <f t="shared" si="6"/>
        <v>0</v>
      </c>
      <c r="U69" s="46">
        <v>0</v>
      </c>
      <c r="V69" s="45">
        <v>0</v>
      </c>
      <c r="W69" s="46">
        <v>0</v>
      </c>
      <c r="X69" s="58"/>
      <c r="Y69" s="14"/>
    </row>
    <row r="70" spans="1:25" ht="63" x14ac:dyDescent="0.25">
      <c r="A70" s="33" t="s">
        <v>115</v>
      </c>
      <c r="B70" s="50" t="s">
        <v>160</v>
      </c>
      <c r="C70" s="33" t="s">
        <v>161</v>
      </c>
      <c r="D70" s="45">
        <f t="shared" si="21"/>
        <v>0</v>
      </c>
      <c r="E70" s="45">
        <v>0</v>
      </c>
      <c r="F70" s="45">
        <v>0</v>
      </c>
      <c r="G70" s="45">
        <v>0</v>
      </c>
      <c r="H70" s="45">
        <v>0</v>
      </c>
      <c r="I70" s="45">
        <f t="shared" si="3"/>
        <v>0</v>
      </c>
      <c r="J70" s="45">
        <v>0</v>
      </c>
      <c r="K70" s="45">
        <v>0</v>
      </c>
      <c r="L70" s="45">
        <f>VLOOKUP($B70,'[1]10квФ'!$B$19:$H$133,7,0)</f>
        <v>0</v>
      </c>
      <c r="M70" s="45">
        <v>0</v>
      </c>
      <c r="N70" s="45">
        <f t="shared" si="5"/>
        <v>0</v>
      </c>
      <c r="O70" s="46">
        <v>0</v>
      </c>
      <c r="P70" s="45">
        <v>0</v>
      </c>
      <c r="Q70" s="46">
        <v>0</v>
      </c>
      <c r="R70" s="45">
        <v>0</v>
      </c>
      <c r="S70" s="46">
        <v>0</v>
      </c>
      <c r="T70" s="45">
        <f t="shared" si="6"/>
        <v>0</v>
      </c>
      <c r="U70" s="46">
        <v>0</v>
      </c>
      <c r="V70" s="45">
        <v>0</v>
      </c>
      <c r="W70" s="46">
        <v>0</v>
      </c>
      <c r="X70" s="58"/>
      <c r="Y70" s="14"/>
    </row>
    <row r="71" spans="1:25" ht="47.25" x14ac:dyDescent="0.25">
      <c r="A71" s="33" t="s">
        <v>115</v>
      </c>
      <c r="B71" s="50" t="s">
        <v>162</v>
      </c>
      <c r="C71" s="33" t="s">
        <v>163</v>
      </c>
      <c r="D71" s="45">
        <f t="shared" si="21"/>
        <v>0</v>
      </c>
      <c r="E71" s="45">
        <v>0</v>
      </c>
      <c r="F71" s="45">
        <v>0</v>
      </c>
      <c r="G71" s="45">
        <v>0</v>
      </c>
      <c r="H71" s="45">
        <v>0</v>
      </c>
      <c r="I71" s="45">
        <f t="shared" si="3"/>
        <v>0</v>
      </c>
      <c r="J71" s="45">
        <v>0</v>
      </c>
      <c r="K71" s="45">
        <v>0</v>
      </c>
      <c r="L71" s="45">
        <f>VLOOKUP($B71,'[1]10квФ'!$B$19:$H$133,7,0)</f>
        <v>0</v>
      </c>
      <c r="M71" s="45">
        <v>0</v>
      </c>
      <c r="N71" s="45">
        <f t="shared" si="5"/>
        <v>0</v>
      </c>
      <c r="O71" s="46">
        <v>0</v>
      </c>
      <c r="P71" s="45">
        <v>0</v>
      </c>
      <c r="Q71" s="46">
        <v>0</v>
      </c>
      <c r="R71" s="45">
        <v>0</v>
      </c>
      <c r="S71" s="46">
        <v>0</v>
      </c>
      <c r="T71" s="45">
        <f t="shared" si="6"/>
        <v>0</v>
      </c>
      <c r="U71" s="46">
        <v>0</v>
      </c>
      <c r="V71" s="45">
        <v>0</v>
      </c>
      <c r="W71" s="46">
        <v>0</v>
      </c>
      <c r="X71" s="58"/>
      <c r="Y71" s="14"/>
    </row>
    <row r="72" spans="1:25" ht="47.25" x14ac:dyDescent="0.25">
      <c r="A72" s="33" t="s">
        <v>115</v>
      </c>
      <c r="B72" s="50" t="s">
        <v>164</v>
      </c>
      <c r="C72" s="33" t="s">
        <v>165</v>
      </c>
      <c r="D72" s="45">
        <f t="shared" si="21"/>
        <v>0</v>
      </c>
      <c r="E72" s="45">
        <v>0</v>
      </c>
      <c r="F72" s="45">
        <v>0</v>
      </c>
      <c r="G72" s="45">
        <v>0</v>
      </c>
      <c r="H72" s="45">
        <v>0</v>
      </c>
      <c r="I72" s="45">
        <f t="shared" si="3"/>
        <v>0</v>
      </c>
      <c r="J72" s="45">
        <v>0</v>
      </c>
      <c r="K72" s="45">
        <v>0</v>
      </c>
      <c r="L72" s="45">
        <f>VLOOKUP($B72,'[1]10квФ'!$B$19:$H$133,7,0)</f>
        <v>0</v>
      </c>
      <c r="M72" s="45">
        <v>0</v>
      </c>
      <c r="N72" s="45">
        <f t="shared" si="5"/>
        <v>0</v>
      </c>
      <c r="O72" s="46">
        <v>0</v>
      </c>
      <c r="P72" s="45">
        <v>0</v>
      </c>
      <c r="Q72" s="46">
        <v>0</v>
      </c>
      <c r="R72" s="45">
        <v>0</v>
      </c>
      <c r="S72" s="46">
        <v>0</v>
      </c>
      <c r="T72" s="45">
        <f t="shared" si="6"/>
        <v>0</v>
      </c>
      <c r="U72" s="46">
        <v>0</v>
      </c>
      <c r="V72" s="45">
        <v>0</v>
      </c>
      <c r="W72" s="46">
        <v>0</v>
      </c>
      <c r="X72" s="58"/>
      <c r="Y72" s="14"/>
    </row>
    <row r="73" spans="1:25" ht="47.25" x14ac:dyDescent="0.25">
      <c r="A73" s="33" t="s">
        <v>115</v>
      </c>
      <c r="B73" s="50" t="s">
        <v>166</v>
      </c>
      <c r="C73" s="33" t="s">
        <v>167</v>
      </c>
      <c r="D73" s="45">
        <f t="shared" si="21"/>
        <v>0</v>
      </c>
      <c r="E73" s="45">
        <v>0</v>
      </c>
      <c r="F73" s="45">
        <v>0</v>
      </c>
      <c r="G73" s="45">
        <v>0</v>
      </c>
      <c r="H73" s="45">
        <v>0</v>
      </c>
      <c r="I73" s="45">
        <f t="shared" si="3"/>
        <v>0</v>
      </c>
      <c r="J73" s="45">
        <v>0</v>
      </c>
      <c r="K73" s="45">
        <v>0</v>
      </c>
      <c r="L73" s="45">
        <f>VLOOKUP($B73,'[1]10квФ'!$B$19:$H$133,7,0)</f>
        <v>0</v>
      </c>
      <c r="M73" s="45">
        <v>0</v>
      </c>
      <c r="N73" s="45">
        <f t="shared" si="5"/>
        <v>0</v>
      </c>
      <c r="O73" s="46">
        <v>0</v>
      </c>
      <c r="P73" s="45">
        <v>0</v>
      </c>
      <c r="Q73" s="46">
        <v>0</v>
      </c>
      <c r="R73" s="45">
        <v>0</v>
      </c>
      <c r="S73" s="46">
        <v>0</v>
      </c>
      <c r="T73" s="45">
        <f t="shared" si="6"/>
        <v>0</v>
      </c>
      <c r="U73" s="46">
        <v>0</v>
      </c>
      <c r="V73" s="45">
        <v>0</v>
      </c>
      <c r="W73" s="46">
        <v>0</v>
      </c>
      <c r="X73" s="58"/>
      <c r="Y73" s="14"/>
    </row>
    <row r="74" spans="1:25" ht="47.25" x14ac:dyDescent="0.25">
      <c r="A74" s="33" t="s">
        <v>115</v>
      </c>
      <c r="B74" s="50" t="s">
        <v>168</v>
      </c>
      <c r="C74" s="33" t="s">
        <v>169</v>
      </c>
      <c r="D74" s="45">
        <f t="shared" si="21"/>
        <v>0</v>
      </c>
      <c r="E74" s="45">
        <v>0</v>
      </c>
      <c r="F74" s="45">
        <v>0</v>
      </c>
      <c r="G74" s="45">
        <v>0</v>
      </c>
      <c r="H74" s="45">
        <v>0</v>
      </c>
      <c r="I74" s="45">
        <f t="shared" si="3"/>
        <v>0</v>
      </c>
      <c r="J74" s="45">
        <v>0</v>
      </c>
      <c r="K74" s="45">
        <v>0</v>
      </c>
      <c r="L74" s="45">
        <f>VLOOKUP($B74,'[1]10квФ'!$B$19:$H$133,7,0)</f>
        <v>0</v>
      </c>
      <c r="M74" s="45">
        <v>0</v>
      </c>
      <c r="N74" s="45">
        <f t="shared" si="5"/>
        <v>0</v>
      </c>
      <c r="O74" s="46">
        <v>0</v>
      </c>
      <c r="P74" s="45">
        <v>0</v>
      </c>
      <c r="Q74" s="46">
        <v>0</v>
      </c>
      <c r="R74" s="45">
        <v>0</v>
      </c>
      <c r="S74" s="46">
        <v>0</v>
      </c>
      <c r="T74" s="45">
        <f t="shared" si="6"/>
        <v>0</v>
      </c>
      <c r="U74" s="46">
        <v>0</v>
      </c>
      <c r="V74" s="45">
        <v>0</v>
      </c>
      <c r="W74" s="46">
        <v>0</v>
      </c>
      <c r="X74" s="58"/>
      <c r="Y74" s="14"/>
    </row>
    <row r="75" spans="1:25" ht="47.25" x14ac:dyDescent="0.25">
      <c r="A75" s="33" t="s">
        <v>115</v>
      </c>
      <c r="B75" s="50" t="s">
        <v>170</v>
      </c>
      <c r="C75" s="33" t="s">
        <v>171</v>
      </c>
      <c r="D75" s="45">
        <f t="shared" si="21"/>
        <v>0</v>
      </c>
      <c r="E75" s="45">
        <v>0</v>
      </c>
      <c r="F75" s="45">
        <v>0</v>
      </c>
      <c r="G75" s="45">
        <v>0</v>
      </c>
      <c r="H75" s="45">
        <v>0</v>
      </c>
      <c r="I75" s="45">
        <f t="shared" si="3"/>
        <v>0</v>
      </c>
      <c r="J75" s="45">
        <v>0</v>
      </c>
      <c r="K75" s="45">
        <v>0</v>
      </c>
      <c r="L75" s="45">
        <f>VLOOKUP($B75,'[1]10квФ'!$B$19:$H$133,7,0)</f>
        <v>0</v>
      </c>
      <c r="M75" s="45">
        <v>0</v>
      </c>
      <c r="N75" s="45">
        <f t="shared" si="5"/>
        <v>0</v>
      </c>
      <c r="O75" s="46">
        <v>0</v>
      </c>
      <c r="P75" s="45">
        <v>0</v>
      </c>
      <c r="Q75" s="46">
        <v>0</v>
      </c>
      <c r="R75" s="45">
        <v>0</v>
      </c>
      <c r="S75" s="46">
        <v>0</v>
      </c>
      <c r="T75" s="45">
        <f t="shared" si="6"/>
        <v>0</v>
      </c>
      <c r="U75" s="46">
        <v>0</v>
      </c>
      <c r="V75" s="45">
        <v>0</v>
      </c>
      <c r="W75" s="46">
        <v>0</v>
      </c>
      <c r="X75" s="58"/>
      <c r="Y75" s="14"/>
    </row>
    <row r="76" spans="1:25" ht="31.5" x14ac:dyDescent="0.25">
      <c r="A76" s="33" t="s">
        <v>115</v>
      </c>
      <c r="B76" s="50" t="s">
        <v>172</v>
      </c>
      <c r="C76" s="33" t="s">
        <v>173</v>
      </c>
      <c r="D76" s="45">
        <f t="shared" si="21"/>
        <v>0</v>
      </c>
      <c r="E76" s="45">
        <v>0</v>
      </c>
      <c r="F76" s="45">
        <v>0</v>
      </c>
      <c r="G76" s="45">
        <v>0</v>
      </c>
      <c r="H76" s="45">
        <v>0</v>
      </c>
      <c r="I76" s="45">
        <f t="shared" si="3"/>
        <v>0</v>
      </c>
      <c r="J76" s="45">
        <v>0</v>
      </c>
      <c r="K76" s="45">
        <v>0</v>
      </c>
      <c r="L76" s="45">
        <f>VLOOKUP($B76,'[1]10квФ'!$B$19:$H$133,7,0)</f>
        <v>0</v>
      </c>
      <c r="M76" s="45">
        <v>0</v>
      </c>
      <c r="N76" s="45">
        <f t="shared" si="5"/>
        <v>0</v>
      </c>
      <c r="O76" s="46">
        <v>0</v>
      </c>
      <c r="P76" s="45">
        <v>0</v>
      </c>
      <c r="Q76" s="46">
        <v>0</v>
      </c>
      <c r="R76" s="45">
        <v>0</v>
      </c>
      <c r="S76" s="46">
        <v>0</v>
      </c>
      <c r="T76" s="45">
        <f t="shared" si="6"/>
        <v>0</v>
      </c>
      <c r="U76" s="46">
        <v>0</v>
      </c>
      <c r="V76" s="45">
        <v>0</v>
      </c>
      <c r="W76" s="46">
        <v>0</v>
      </c>
      <c r="X76" s="58"/>
      <c r="Y76" s="14"/>
    </row>
    <row r="77" spans="1:25" ht="47.25" x14ac:dyDescent="0.25">
      <c r="A77" s="33" t="s">
        <v>115</v>
      </c>
      <c r="B77" s="50" t="s">
        <v>174</v>
      </c>
      <c r="C77" s="33" t="s">
        <v>175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f t="shared" si="3"/>
        <v>0</v>
      </c>
      <c r="J77" s="45">
        <v>0</v>
      </c>
      <c r="K77" s="45">
        <v>0</v>
      </c>
      <c r="L77" s="45">
        <f>VLOOKUP($B77,'[1]10квФ'!$B$19:$H$133,7,0)</f>
        <v>0</v>
      </c>
      <c r="M77" s="45">
        <v>0</v>
      </c>
      <c r="N77" s="45">
        <f t="shared" si="5"/>
        <v>0</v>
      </c>
      <c r="O77" s="46">
        <v>0</v>
      </c>
      <c r="P77" s="45">
        <v>0</v>
      </c>
      <c r="Q77" s="46">
        <v>0</v>
      </c>
      <c r="R77" s="45">
        <v>0</v>
      </c>
      <c r="S77" s="46">
        <v>0</v>
      </c>
      <c r="T77" s="45">
        <f t="shared" si="6"/>
        <v>0</v>
      </c>
      <c r="U77" s="46">
        <v>0</v>
      </c>
      <c r="V77" s="45">
        <v>0</v>
      </c>
      <c r="W77" s="46">
        <v>0</v>
      </c>
      <c r="X77" s="58"/>
      <c r="Y77" s="14"/>
    </row>
    <row r="78" spans="1:25" ht="47.25" x14ac:dyDescent="0.25">
      <c r="A78" s="33" t="s">
        <v>115</v>
      </c>
      <c r="B78" s="50" t="s">
        <v>176</v>
      </c>
      <c r="C78" s="33" t="s">
        <v>177</v>
      </c>
      <c r="D78" s="45">
        <f>E78+F78+G78+H78</f>
        <v>0</v>
      </c>
      <c r="E78" s="45">
        <v>0</v>
      </c>
      <c r="F78" s="45">
        <v>0</v>
      </c>
      <c r="G78" s="45">
        <v>0</v>
      </c>
      <c r="H78" s="45">
        <v>0</v>
      </c>
      <c r="I78" s="45">
        <f t="shared" si="3"/>
        <v>0</v>
      </c>
      <c r="J78" s="45">
        <v>0</v>
      </c>
      <c r="K78" s="45">
        <v>0</v>
      </c>
      <c r="L78" s="45">
        <f>VLOOKUP($B78,'[1]10квФ'!$B$19:$H$133,7,0)</f>
        <v>0</v>
      </c>
      <c r="M78" s="45">
        <v>0</v>
      </c>
      <c r="N78" s="45">
        <f t="shared" si="5"/>
        <v>0</v>
      </c>
      <c r="O78" s="46">
        <v>0</v>
      </c>
      <c r="P78" s="45">
        <v>0</v>
      </c>
      <c r="Q78" s="46">
        <v>0</v>
      </c>
      <c r="R78" s="45">
        <v>0</v>
      </c>
      <c r="S78" s="46">
        <v>0</v>
      </c>
      <c r="T78" s="45">
        <f t="shared" si="6"/>
        <v>0</v>
      </c>
      <c r="U78" s="46">
        <v>0</v>
      </c>
      <c r="V78" s="45">
        <v>0</v>
      </c>
      <c r="W78" s="46">
        <v>0</v>
      </c>
      <c r="X78" s="58"/>
      <c r="Y78" s="14"/>
    </row>
    <row r="79" spans="1:25" ht="126" x14ac:dyDescent="0.25">
      <c r="A79" s="33" t="s">
        <v>115</v>
      </c>
      <c r="B79" s="50" t="s">
        <v>122</v>
      </c>
      <c r="C79" s="33" t="s">
        <v>178</v>
      </c>
      <c r="D79" s="45">
        <f>E79+F79+G79+H79</f>
        <v>0</v>
      </c>
      <c r="E79" s="45">
        <v>0</v>
      </c>
      <c r="F79" s="45">
        <v>0</v>
      </c>
      <c r="G79" s="45">
        <v>0</v>
      </c>
      <c r="H79" s="45">
        <v>0</v>
      </c>
      <c r="I79" s="45">
        <f t="shared" si="3"/>
        <v>19.386630059541304</v>
      </c>
      <c r="J79" s="45">
        <v>0</v>
      </c>
      <c r="K79" s="45">
        <v>0</v>
      </c>
      <c r="L79" s="45">
        <f>VLOOKUP($B79,'[1]10квФ'!$B$19:$H$133,7,0)</f>
        <v>19.386630059541304</v>
      </c>
      <c r="M79" s="45">
        <v>0</v>
      </c>
      <c r="N79" s="45">
        <f t="shared" si="5"/>
        <v>-19.386630059541304</v>
      </c>
      <c r="O79" s="46">
        <v>0</v>
      </c>
      <c r="P79" s="45">
        <v>0</v>
      </c>
      <c r="Q79" s="46">
        <v>0</v>
      </c>
      <c r="R79" s="45">
        <v>0</v>
      </c>
      <c r="S79" s="46">
        <v>0</v>
      </c>
      <c r="T79" s="45">
        <f t="shared" si="6"/>
        <v>-19.386630059541304</v>
      </c>
      <c r="U79" s="46">
        <v>0</v>
      </c>
      <c r="V79" s="45">
        <v>0</v>
      </c>
      <c r="W79" s="46">
        <v>0</v>
      </c>
      <c r="X79" s="58" t="s">
        <v>244</v>
      </c>
      <c r="Y79" s="14"/>
    </row>
    <row r="80" spans="1:25" ht="126" x14ac:dyDescent="0.25">
      <c r="A80" s="33" t="s">
        <v>115</v>
      </c>
      <c r="B80" s="50" t="s">
        <v>118</v>
      </c>
      <c r="C80" s="33" t="s">
        <v>179</v>
      </c>
      <c r="D80" s="45">
        <f>E80+F80+G80+H80</f>
        <v>0</v>
      </c>
      <c r="E80" s="45">
        <v>0</v>
      </c>
      <c r="F80" s="45">
        <v>0</v>
      </c>
      <c r="G80" s="45">
        <v>0</v>
      </c>
      <c r="H80" s="45">
        <v>0</v>
      </c>
      <c r="I80" s="45">
        <f t="shared" si="3"/>
        <v>1.2086515354391714</v>
      </c>
      <c r="J80" s="45">
        <v>0</v>
      </c>
      <c r="K80" s="45">
        <v>0</v>
      </c>
      <c r="L80" s="45">
        <f>VLOOKUP($B80,'[1]10квФ'!$B$19:$H$133,7,0)</f>
        <v>1.2086515354391714</v>
      </c>
      <c r="M80" s="45">
        <v>0</v>
      </c>
      <c r="N80" s="45">
        <f t="shared" si="5"/>
        <v>-1.2086515354391714</v>
      </c>
      <c r="O80" s="46">
        <v>0</v>
      </c>
      <c r="P80" s="45">
        <v>0</v>
      </c>
      <c r="Q80" s="46">
        <v>0</v>
      </c>
      <c r="R80" s="45">
        <v>0</v>
      </c>
      <c r="S80" s="46">
        <v>0</v>
      </c>
      <c r="T80" s="45">
        <f t="shared" si="6"/>
        <v>-1.2086515354391714</v>
      </c>
      <c r="U80" s="46">
        <v>0</v>
      </c>
      <c r="V80" s="45">
        <v>0</v>
      </c>
      <c r="W80" s="46">
        <v>0</v>
      </c>
      <c r="X80" s="58" t="s">
        <v>244</v>
      </c>
      <c r="Y80" s="14"/>
    </row>
    <row r="81" spans="1:25" ht="63" x14ac:dyDescent="0.25">
      <c r="A81" s="33" t="s">
        <v>115</v>
      </c>
      <c r="B81" s="50" t="s">
        <v>121</v>
      </c>
      <c r="C81" s="33" t="s">
        <v>180</v>
      </c>
      <c r="D81" s="45">
        <f>E81+F81+G81+H81</f>
        <v>0</v>
      </c>
      <c r="E81" s="45">
        <v>0</v>
      </c>
      <c r="F81" s="45">
        <v>0</v>
      </c>
      <c r="G81" s="45">
        <v>0</v>
      </c>
      <c r="H81" s="45">
        <v>0</v>
      </c>
      <c r="I81" s="45">
        <f t="shared" si="3"/>
        <v>0</v>
      </c>
      <c r="J81" s="45">
        <v>0</v>
      </c>
      <c r="K81" s="45">
        <v>0</v>
      </c>
      <c r="L81" s="45">
        <f>VLOOKUP($B81,'[1]10квФ'!$B$19:$H$133,7,0)</f>
        <v>0</v>
      </c>
      <c r="M81" s="45">
        <v>0</v>
      </c>
      <c r="N81" s="45">
        <f t="shared" si="5"/>
        <v>0</v>
      </c>
      <c r="O81" s="46">
        <v>0</v>
      </c>
      <c r="P81" s="45">
        <v>0</v>
      </c>
      <c r="Q81" s="46">
        <v>0</v>
      </c>
      <c r="R81" s="45">
        <v>0</v>
      </c>
      <c r="S81" s="46">
        <v>0</v>
      </c>
      <c r="T81" s="45">
        <f t="shared" si="6"/>
        <v>0</v>
      </c>
      <c r="U81" s="46">
        <v>0</v>
      </c>
      <c r="V81" s="45">
        <v>0</v>
      </c>
      <c r="W81" s="46">
        <v>0</v>
      </c>
      <c r="X81" s="58"/>
      <c r="Y81" s="14"/>
    </row>
    <row r="82" spans="1:25" ht="126" x14ac:dyDescent="0.25">
      <c r="A82" s="33" t="s">
        <v>115</v>
      </c>
      <c r="B82" s="50" t="s">
        <v>120</v>
      </c>
      <c r="C82" s="33" t="s">
        <v>181</v>
      </c>
      <c r="D82" s="45">
        <f t="shared" ref="D82:D83" si="22">E82+F82+G82+H82</f>
        <v>0</v>
      </c>
      <c r="E82" s="45">
        <v>0</v>
      </c>
      <c r="F82" s="45">
        <v>0</v>
      </c>
      <c r="G82" s="45">
        <v>0</v>
      </c>
      <c r="H82" s="45">
        <v>0</v>
      </c>
      <c r="I82" s="45">
        <f t="shared" si="3"/>
        <v>1.1370307380195261</v>
      </c>
      <c r="J82" s="45">
        <v>0</v>
      </c>
      <c r="K82" s="45">
        <v>0</v>
      </c>
      <c r="L82" s="45">
        <f>VLOOKUP($B82,'[1]10квФ'!$B$19:$H$133,7,0)</f>
        <v>1.1370307380195261</v>
      </c>
      <c r="M82" s="45">
        <v>0</v>
      </c>
      <c r="N82" s="45">
        <f t="shared" si="5"/>
        <v>-1.1370307380195261</v>
      </c>
      <c r="O82" s="46">
        <v>0</v>
      </c>
      <c r="P82" s="45">
        <v>0</v>
      </c>
      <c r="Q82" s="46">
        <v>0</v>
      </c>
      <c r="R82" s="45">
        <v>0</v>
      </c>
      <c r="S82" s="46">
        <v>0</v>
      </c>
      <c r="T82" s="45">
        <f t="shared" si="6"/>
        <v>-1.1370307380195261</v>
      </c>
      <c r="U82" s="46">
        <v>0</v>
      </c>
      <c r="V82" s="45">
        <v>0</v>
      </c>
      <c r="W82" s="46">
        <v>0</v>
      </c>
      <c r="X82" s="58" t="s">
        <v>244</v>
      </c>
      <c r="Y82" s="14"/>
    </row>
    <row r="83" spans="1:25" ht="47.25" x14ac:dyDescent="0.25">
      <c r="A83" s="33" t="s">
        <v>115</v>
      </c>
      <c r="B83" s="50" t="s">
        <v>119</v>
      </c>
      <c r="C83" s="33" t="s">
        <v>182</v>
      </c>
      <c r="D83" s="45">
        <f t="shared" si="22"/>
        <v>0</v>
      </c>
      <c r="E83" s="45">
        <v>0</v>
      </c>
      <c r="F83" s="45">
        <v>0</v>
      </c>
      <c r="G83" s="45">
        <v>0</v>
      </c>
      <c r="H83" s="45">
        <v>0</v>
      </c>
      <c r="I83" s="45">
        <f t="shared" si="3"/>
        <v>0</v>
      </c>
      <c r="J83" s="45">
        <v>0</v>
      </c>
      <c r="K83" s="45">
        <v>0</v>
      </c>
      <c r="L83" s="45">
        <f>VLOOKUP($B83,'[1]10квФ'!$B$19:$H$133,7,0)</f>
        <v>0</v>
      </c>
      <c r="M83" s="45">
        <v>0</v>
      </c>
      <c r="N83" s="45">
        <f t="shared" si="5"/>
        <v>0</v>
      </c>
      <c r="O83" s="46">
        <v>0</v>
      </c>
      <c r="P83" s="45">
        <v>0</v>
      </c>
      <c r="Q83" s="46">
        <v>0</v>
      </c>
      <c r="R83" s="45">
        <v>0</v>
      </c>
      <c r="S83" s="46">
        <v>0</v>
      </c>
      <c r="T83" s="45">
        <f t="shared" si="6"/>
        <v>0</v>
      </c>
      <c r="U83" s="46">
        <v>0</v>
      </c>
      <c r="V83" s="45">
        <v>0</v>
      </c>
      <c r="W83" s="46">
        <v>0</v>
      </c>
      <c r="X83" s="58"/>
      <c r="Y83" s="14"/>
    </row>
    <row r="84" spans="1:25" ht="78.75" x14ac:dyDescent="0.25">
      <c r="A84" s="33" t="s">
        <v>115</v>
      </c>
      <c r="B84" s="50" t="s">
        <v>183</v>
      </c>
      <c r="C84" s="33" t="s">
        <v>184</v>
      </c>
      <c r="D84" s="45">
        <v>0</v>
      </c>
      <c r="E84" s="45">
        <v>0</v>
      </c>
      <c r="F84" s="45">
        <v>0</v>
      </c>
      <c r="G84" s="45">
        <v>0</v>
      </c>
      <c r="H84" s="45">
        <v>0</v>
      </c>
      <c r="I84" s="45">
        <f t="shared" si="3"/>
        <v>0</v>
      </c>
      <c r="J84" s="45">
        <v>0</v>
      </c>
      <c r="K84" s="45">
        <v>0</v>
      </c>
      <c r="L84" s="45">
        <f>VLOOKUP($B84,'[1]10квФ'!$B$19:$H$133,7,0)</f>
        <v>0</v>
      </c>
      <c r="M84" s="45">
        <v>0</v>
      </c>
      <c r="N84" s="45">
        <f t="shared" si="5"/>
        <v>0</v>
      </c>
      <c r="O84" s="46">
        <v>0</v>
      </c>
      <c r="P84" s="45">
        <v>0</v>
      </c>
      <c r="Q84" s="46">
        <v>0</v>
      </c>
      <c r="R84" s="45">
        <v>0</v>
      </c>
      <c r="S84" s="46">
        <v>0</v>
      </c>
      <c r="T84" s="45">
        <f t="shared" si="6"/>
        <v>0</v>
      </c>
      <c r="U84" s="46">
        <v>0</v>
      </c>
      <c r="V84" s="45">
        <v>0</v>
      </c>
      <c r="W84" s="46">
        <v>0</v>
      </c>
      <c r="X84" s="58"/>
      <c r="Y84" s="14"/>
    </row>
    <row r="85" spans="1:25" ht="47.25" x14ac:dyDescent="0.25">
      <c r="A85" s="33" t="s">
        <v>115</v>
      </c>
      <c r="B85" s="50" t="s">
        <v>185</v>
      </c>
      <c r="C85" s="33" t="s">
        <v>186</v>
      </c>
      <c r="D85" s="45">
        <f>E85+F85+G85+H85</f>
        <v>0</v>
      </c>
      <c r="E85" s="45">
        <v>0</v>
      </c>
      <c r="F85" s="45">
        <v>0</v>
      </c>
      <c r="G85" s="45">
        <v>0</v>
      </c>
      <c r="H85" s="45">
        <v>0</v>
      </c>
      <c r="I85" s="45">
        <f t="shared" si="3"/>
        <v>0</v>
      </c>
      <c r="J85" s="45">
        <v>0</v>
      </c>
      <c r="K85" s="45">
        <v>0</v>
      </c>
      <c r="L85" s="45">
        <f>VLOOKUP($B85,'[1]10квФ'!$B$19:$H$133,7,0)</f>
        <v>0</v>
      </c>
      <c r="M85" s="45">
        <v>0</v>
      </c>
      <c r="N85" s="45">
        <f t="shared" si="5"/>
        <v>0</v>
      </c>
      <c r="O85" s="46">
        <v>0</v>
      </c>
      <c r="P85" s="45">
        <v>0</v>
      </c>
      <c r="Q85" s="46">
        <v>0</v>
      </c>
      <c r="R85" s="45">
        <v>0</v>
      </c>
      <c r="S85" s="46">
        <v>0</v>
      </c>
      <c r="T85" s="45">
        <f t="shared" si="6"/>
        <v>0</v>
      </c>
      <c r="U85" s="46">
        <v>0</v>
      </c>
      <c r="V85" s="45">
        <v>0</v>
      </c>
      <c r="W85" s="46">
        <v>0</v>
      </c>
      <c r="X85" s="58"/>
      <c r="Y85" s="14"/>
    </row>
    <row r="86" spans="1:25" ht="126" x14ac:dyDescent="0.25">
      <c r="A86" s="33" t="s">
        <v>115</v>
      </c>
      <c r="B86" s="50" t="s">
        <v>239</v>
      </c>
      <c r="C86" s="33" t="s">
        <v>240</v>
      </c>
      <c r="D86" s="45">
        <f t="shared" ref="D86:D89" si="23">E86+F86+G86+H86</f>
        <v>0</v>
      </c>
      <c r="E86" s="45">
        <v>0</v>
      </c>
      <c r="F86" s="45">
        <v>0</v>
      </c>
      <c r="G86" s="45">
        <v>0</v>
      </c>
      <c r="H86" s="45">
        <v>0</v>
      </c>
      <c r="I86" s="45">
        <f t="shared" ref="I86:I89" si="24">SUM(J86:M86)</f>
        <v>-1.71490444</v>
      </c>
      <c r="J86" s="45">
        <v>0</v>
      </c>
      <c r="K86" s="45">
        <v>0</v>
      </c>
      <c r="L86" s="45">
        <f>VLOOKUP($B86,'[1]10квФ'!$B$19:$H$133,7,0)</f>
        <v>-1.71490444</v>
      </c>
      <c r="M86" s="45">
        <v>0</v>
      </c>
      <c r="N86" s="45">
        <f t="shared" ref="N86:N135" si="25">D86-I86</f>
        <v>1.71490444</v>
      </c>
      <c r="O86" s="46">
        <v>0</v>
      </c>
      <c r="P86" s="45">
        <v>0</v>
      </c>
      <c r="Q86" s="46">
        <v>0</v>
      </c>
      <c r="R86" s="45">
        <v>0</v>
      </c>
      <c r="S86" s="46">
        <v>0</v>
      </c>
      <c r="T86" s="45">
        <f t="shared" ref="T86:T135" si="26">G86-L86</f>
        <v>1.71490444</v>
      </c>
      <c r="U86" s="46">
        <v>0</v>
      </c>
      <c r="V86" s="45">
        <v>0</v>
      </c>
      <c r="W86" s="46">
        <v>0</v>
      </c>
      <c r="X86" s="58" t="s">
        <v>244</v>
      </c>
      <c r="Y86" s="14"/>
    </row>
    <row r="87" spans="1:25" ht="126" x14ac:dyDescent="0.25">
      <c r="A87" s="33" t="s">
        <v>115</v>
      </c>
      <c r="B87" s="50" t="s">
        <v>241</v>
      </c>
      <c r="C87" s="33" t="s">
        <v>240</v>
      </c>
      <c r="D87" s="45">
        <f t="shared" si="23"/>
        <v>0</v>
      </c>
      <c r="E87" s="45">
        <v>0</v>
      </c>
      <c r="F87" s="45">
        <v>0</v>
      </c>
      <c r="G87" s="45">
        <v>0</v>
      </c>
      <c r="H87" s="45">
        <v>0</v>
      </c>
      <c r="I87" s="45">
        <f t="shared" si="24"/>
        <v>1.99984037</v>
      </c>
      <c r="J87" s="45">
        <v>0</v>
      </c>
      <c r="K87" s="45">
        <v>0</v>
      </c>
      <c r="L87" s="45">
        <f>VLOOKUP($B87,'[1]10квФ'!$B$19:$H$133,7,0)</f>
        <v>1.99984037</v>
      </c>
      <c r="M87" s="45">
        <v>0</v>
      </c>
      <c r="N87" s="45">
        <f t="shared" si="25"/>
        <v>-1.99984037</v>
      </c>
      <c r="O87" s="46">
        <v>0</v>
      </c>
      <c r="P87" s="45">
        <v>0</v>
      </c>
      <c r="Q87" s="46">
        <v>0</v>
      </c>
      <c r="R87" s="45">
        <v>0</v>
      </c>
      <c r="S87" s="46">
        <v>0</v>
      </c>
      <c r="T87" s="45">
        <f t="shared" si="26"/>
        <v>-1.99984037</v>
      </c>
      <c r="U87" s="46">
        <v>0</v>
      </c>
      <c r="V87" s="45">
        <v>0</v>
      </c>
      <c r="W87" s="46">
        <v>0</v>
      </c>
      <c r="X87" s="58" t="s">
        <v>244</v>
      </c>
      <c r="Y87" s="14"/>
    </row>
    <row r="88" spans="1:25" ht="126" x14ac:dyDescent="0.25">
      <c r="A88" s="33" t="s">
        <v>115</v>
      </c>
      <c r="B88" s="50" t="s">
        <v>242</v>
      </c>
      <c r="C88" s="33" t="s">
        <v>240</v>
      </c>
      <c r="D88" s="45">
        <f t="shared" si="23"/>
        <v>0</v>
      </c>
      <c r="E88" s="45">
        <v>0</v>
      </c>
      <c r="F88" s="45">
        <v>0</v>
      </c>
      <c r="G88" s="45">
        <v>0</v>
      </c>
      <c r="H88" s="45">
        <v>0</v>
      </c>
      <c r="I88" s="45">
        <f t="shared" si="24"/>
        <v>16.5809052</v>
      </c>
      <c r="J88" s="45">
        <v>0</v>
      </c>
      <c r="K88" s="45">
        <v>0</v>
      </c>
      <c r="L88" s="45">
        <f>VLOOKUP($B88,'[1]10квФ'!$B$19:$H$133,7,0)</f>
        <v>16.5809052</v>
      </c>
      <c r="M88" s="45">
        <v>0</v>
      </c>
      <c r="N88" s="45">
        <f t="shared" si="25"/>
        <v>-16.5809052</v>
      </c>
      <c r="O88" s="46">
        <v>0</v>
      </c>
      <c r="P88" s="45">
        <v>0</v>
      </c>
      <c r="Q88" s="46">
        <v>0</v>
      </c>
      <c r="R88" s="45">
        <v>0</v>
      </c>
      <c r="S88" s="46">
        <v>0</v>
      </c>
      <c r="T88" s="45">
        <f t="shared" si="26"/>
        <v>-16.5809052</v>
      </c>
      <c r="U88" s="46">
        <v>0</v>
      </c>
      <c r="V88" s="45">
        <v>0</v>
      </c>
      <c r="W88" s="46">
        <v>0</v>
      </c>
      <c r="X88" s="58" t="s">
        <v>244</v>
      </c>
      <c r="Y88" s="14"/>
    </row>
    <row r="89" spans="1:25" ht="126" x14ac:dyDescent="0.25">
      <c r="A89" s="33" t="s">
        <v>115</v>
      </c>
      <c r="B89" s="50" t="s">
        <v>243</v>
      </c>
      <c r="C89" s="33" t="s">
        <v>240</v>
      </c>
      <c r="D89" s="45">
        <f t="shared" si="23"/>
        <v>0</v>
      </c>
      <c r="E89" s="45">
        <v>0</v>
      </c>
      <c r="F89" s="45">
        <v>0</v>
      </c>
      <c r="G89" s="45">
        <v>0</v>
      </c>
      <c r="H89" s="45">
        <v>0</v>
      </c>
      <c r="I89" s="45">
        <f t="shared" si="24"/>
        <v>1.6263425600000001</v>
      </c>
      <c r="J89" s="45">
        <v>0</v>
      </c>
      <c r="K89" s="45">
        <v>0</v>
      </c>
      <c r="L89" s="45">
        <f>VLOOKUP($B89,'[1]10квФ'!$B$19:$H$133,7,0)</f>
        <v>1.6263425600000001</v>
      </c>
      <c r="M89" s="45">
        <v>0</v>
      </c>
      <c r="N89" s="45">
        <f t="shared" si="25"/>
        <v>-1.6263425600000001</v>
      </c>
      <c r="O89" s="46">
        <v>0</v>
      </c>
      <c r="P89" s="45">
        <v>0</v>
      </c>
      <c r="Q89" s="46">
        <v>0</v>
      </c>
      <c r="R89" s="45">
        <v>0</v>
      </c>
      <c r="S89" s="46">
        <v>0</v>
      </c>
      <c r="T89" s="45">
        <f t="shared" si="26"/>
        <v>-1.6263425600000001</v>
      </c>
      <c r="U89" s="46">
        <v>0</v>
      </c>
      <c r="V89" s="45">
        <v>0</v>
      </c>
      <c r="W89" s="46">
        <v>0</v>
      </c>
      <c r="X89" s="58" t="s">
        <v>244</v>
      </c>
      <c r="Y89" s="14"/>
    </row>
    <row r="90" spans="1:25" ht="63" x14ac:dyDescent="0.25">
      <c r="A90" s="27" t="s">
        <v>60</v>
      </c>
      <c r="B90" s="28" t="s">
        <v>61</v>
      </c>
      <c r="C90" s="29" t="s">
        <v>24</v>
      </c>
      <c r="D90" s="44">
        <v>0</v>
      </c>
      <c r="E90" s="44">
        <v>0</v>
      </c>
      <c r="F90" s="44">
        <v>0</v>
      </c>
      <c r="G90" s="44">
        <v>0</v>
      </c>
      <c r="H90" s="44">
        <v>0</v>
      </c>
      <c r="I90" s="44">
        <f t="shared" si="3"/>
        <v>0</v>
      </c>
      <c r="J90" s="44">
        <v>0</v>
      </c>
      <c r="K90" s="44">
        <v>0</v>
      </c>
      <c r="L90" s="44">
        <v>0</v>
      </c>
      <c r="M90" s="44">
        <v>0</v>
      </c>
      <c r="N90" s="44">
        <f t="shared" si="25"/>
        <v>0</v>
      </c>
      <c r="O90" s="44">
        <v>0</v>
      </c>
      <c r="P90" s="44">
        <v>0</v>
      </c>
      <c r="Q90" s="44">
        <v>0</v>
      </c>
      <c r="R90" s="44">
        <v>0</v>
      </c>
      <c r="S90" s="44">
        <v>0</v>
      </c>
      <c r="T90" s="44">
        <f t="shared" si="26"/>
        <v>0</v>
      </c>
      <c r="U90" s="44">
        <v>0</v>
      </c>
      <c r="V90" s="44">
        <v>0</v>
      </c>
      <c r="W90" s="44">
        <v>0</v>
      </c>
      <c r="X90" s="61"/>
      <c r="Y90" s="14"/>
    </row>
    <row r="91" spans="1:25" ht="47.25" x14ac:dyDescent="0.25">
      <c r="A91" s="27" t="s">
        <v>62</v>
      </c>
      <c r="B91" s="28" t="s">
        <v>63</v>
      </c>
      <c r="C91" s="29" t="s">
        <v>24</v>
      </c>
      <c r="D91" s="44">
        <v>0</v>
      </c>
      <c r="E91" s="44">
        <v>0</v>
      </c>
      <c r="F91" s="44">
        <v>0</v>
      </c>
      <c r="G91" s="44">
        <v>0</v>
      </c>
      <c r="H91" s="44">
        <v>0</v>
      </c>
      <c r="I91" s="44">
        <f t="shared" si="3"/>
        <v>0</v>
      </c>
      <c r="J91" s="44">
        <v>0</v>
      </c>
      <c r="K91" s="44">
        <v>0</v>
      </c>
      <c r="L91" s="44">
        <v>0</v>
      </c>
      <c r="M91" s="44">
        <v>0</v>
      </c>
      <c r="N91" s="44">
        <f t="shared" si="25"/>
        <v>0</v>
      </c>
      <c r="O91" s="44">
        <v>0</v>
      </c>
      <c r="P91" s="44">
        <v>0</v>
      </c>
      <c r="Q91" s="44">
        <v>0</v>
      </c>
      <c r="R91" s="44">
        <v>0</v>
      </c>
      <c r="S91" s="44">
        <v>0</v>
      </c>
      <c r="T91" s="44">
        <f t="shared" si="26"/>
        <v>0</v>
      </c>
      <c r="U91" s="44">
        <v>0</v>
      </c>
      <c r="V91" s="44">
        <v>0</v>
      </c>
      <c r="W91" s="44">
        <v>0</v>
      </c>
      <c r="X91" s="59"/>
      <c r="Y91" s="14"/>
    </row>
    <row r="92" spans="1:25" ht="63" x14ac:dyDescent="0.25">
      <c r="A92" s="27" t="s">
        <v>64</v>
      </c>
      <c r="B92" s="28" t="s">
        <v>65</v>
      </c>
      <c r="C92" s="29" t="s">
        <v>24</v>
      </c>
      <c r="D92" s="35">
        <v>0</v>
      </c>
      <c r="E92" s="35">
        <v>0</v>
      </c>
      <c r="F92" s="35">
        <v>0</v>
      </c>
      <c r="G92" s="35">
        <v>0</v>
      </c>
      <c r="H92" s="35">
        <v>0</v>
      </c>
      <c r="I92" s="35">
        <f t="shared" si="3"/>
        <v>0</v>
      </c>
      <c r="J92" s="35">
        <v>0</v>
      </c>
      <c r="K92" s="35">
        <v>0</v>
      </c>
      <c r="L92" s="35">
        <v>0</v>
      </c>
      <c r="M92" s="35">
        <v>0</v>
      </c>
      <c r="N92" s="35">
        <f t="shared" si="25"/>
        <v>0</v>
      </c>
      <c r="O92" s="35">
        <v>0</v>
      </c>
      <c r="P92" s="35">
        <v>0</v>
      </c>
      <c r="Q92" s="35">
        <v>0</v>
      </c>
      <c r="R92" s="35">
        <v>0</v>
      </c>
      <c r="S92" s="35">
        <v>0</v>
      </c>
      <c r="T92" s="35">
        <f t="shared" si="26"/>
        <v>0</v>
      </c>
      <c r="U92" s="35">
        <v>0</v>
      </c>
      <c r="V92" s="35">
        <v>0</v>
      </c>
      <c r="W92" s="35">
        <v>0</v>
      </c>
      <c r="X92" s="29"/>
      <c r="Y92" s="14"/>
    </row>
    <row r="93" spans="1:25" ht="47.25" x14ac:dyDescent="0.25">
      <c r="A93" s="27" t="s">
        <v>66</v>
      </c>
      <c r="B93" s="28" t="s">
        <v>67</v>
      </c>
      <c r="C93" s="29" t="s">
        <v>24</v>
      </c>
      <c r="D93" s="35">
        <v>0</v>
      </c>
      <c r="E93" s="35">
        <v>0</v>
      </c>
      <c r="F93" s="35">
        <v>0</v>
      </c>
      <c r="G93" s="35">
        <v>0</v>
      </c>
      <c r="H93" s="35">
        <v>0</v>
      </c>
      <c r="I93" s="35">
        <f t="shared" ref="I93:I113" si="27">SUM(J93:M93)</f>
        <v>0</v>
      </c>
      <c r="J93" s="35">
        <v>0</v>
      </c>
      <c r="K93" s="35">
        <v>0</v>
      </c>
      <c r="L93" s="35">
        <v>0</v>
      </c>
      <c r="M93" s="35">
        <v>0</v>
      </c>
      <c r="N93" s="35">
        <f t="shared" si="25"/>
        <v>0</v>
      </c>
      <c r="O93" s="35">
        <v>0</v>
      </c>
      <c r="P93" s="35">
        <v>0</v>
      </c>
      <c r="Q93" s="35">
        <v>0</v>
      </c>
      <c r="R93" s="35">
        <v>0</v>
      </c>
      <c r="S93" s="35">
        <v>0</v>
      </c>
      <c r="T93" s="35">
        <f t="shared" si="26"/>
        <v>0</v>
      </c>
      <c r="U93" s="35">
        <v>0</v>
      </c>
      <c r="V93" s="35">
        <v>0</v>
      </c>
      <c r="W93" s="35">
        <v>0</v>
      </c>
      <c r="X93" s="29"/>
      <c r="Y93" s="14"/>
    </row>
    <row r="94" spans="1:25" ht="47.25" x14ac:dyDescent="0.25">
      <c r="A94" s="30" t="s">
        <v>68</v>
      </c>
      <c r="B94" s="31" t="s">
        <v>69</v>
      </c>
      <c r="C94" s="32" t="s">
        <v>24</v>
      </c>
      <c r="D94" s="45">
        <v>0</v>
      </c>
      <c r="E94" s="45">
        <v>0</v>
      </c>
      <c r="F94" s="45">
        <v>0</v>
      </c>
      <c r="G94" s="45">
        <v>0</v>
      </c>
      <c r="H94" s="45">
        <v>0</v>
      </c>
      <c r="I94" s="45">
        <f t="shared" si="27"/>
        <v>0</v>
      </c>
      <c r="J94" s="45">
        <v>0</v>
      </c>
      <c r="K94" s="45">
        <v>0</v>
      </c>
      <c r="L94" s="45">
        <v>0</v>
      </c>
      <c r="M94" s="45">
        <v>0</v>
      </c>
      <c r="N94" s="45">
        <f t="shared" si="25"/>
        <v>0</v>
      </c>
      <c r="O94" s="45">
        <v>0</v>
      </c>
      <c r="P94" s="45">
        <v>0</v>
      </c>
      <c r="Q94" s="45">
        <v>0</v>
      </c>
      <c r="R94" s="45">
        <v>0</v>
      </c>
      <c r="S94" s="45">
        <v>0</v>
      </c>
      <c r="T94" s="45">
        <f t="shared" si="26"/>
        <v>0</v>
      </c>
      <c r="U94" s="45">
        <v>0</v>
      </c>
      <c r="V94" s="45">
        <v>0</v>
      </c>
      <c r="W94" s="45">
        <v>0</v>
      </c>
      <c r="X94" s="58"/>
      <c r="Y94" s="14"/>
    </row>
    <row r="95" spans="1:25" ht="47.25" x14ac:dyDescent="0.25">
      <c r="A95" s="30" t="s">
        <v>70</v>
      </c>
      <c r="B95" s="31" t="s">
        <v>71</v>
      </c>
      <c r="C95" s="32" t="s">
        <v>24</v>
      </c>
      <c r="D95" s="45">
        <v>0</v>
      </c>
      <c r="E95" s="45">
        <v>0</v>
      </c>
      <c r="F95" s="45">
        <v>0</v>
      </c>
      <c r="G95" s="45">
        <v>0</v>
      </c>
      <c r="H95" s="45">
        <v>0</v>
      </c>
      <c r="I95" s="45">
        <f t="shared" si="27"/>
        <v>0</v>
      </c>
      <c r="J95" s="45">
        <v>0</v>
      </c>
      <c r="K95" s="45">
        <v>0</v>
      </c>
      <c r="L95" s="45">
        <v>0</v>
      </c>
      <c r="M95" s="45">
        <v>0</v>
      </c>
      <c r="N95" s="45">
        <f t="shared" si="25"/>
        <v>0</v>
      </c>
      <c r="O95" s="45">
        <v>0</v>
      </c>
      <c r="P95" s="45">
        <v>0</v>
      </c>
      <c r="Q95" s="45">
        <v>0</v>
      </c>
      <c r="R95" s="45">
        <v>0</v>
      </c>
      <c r="S95" s="45">
        <v>0</v>
      </c>
      <c r="T95" s="45">
        <f t="shared" si="26"/>
        <v>0</v>
      </c>
      <c r="U95" s="45">
        <v>0</v>
      </c>
      <c r="V95" s="45">
        <v>0</v>
      </c>
      <c r="W95" s="45">
        <v>0</v>
      </c>
      <c r="X95" s="58"/>
      <c r="Y95" s="14"/>
    </row>
    <row r="96" spans="1:25" ht="47.25" x14ac:dyDescent="0.25">
      <c r="A96" s="30" t="s">
        <v>72</v>
      </c>
      <c r="B96" s="31" t="s">
        <v>73</v>
      </c>
      <c r="C96" s="32" t="s">
        <v>24</v>
      </c>
      <c r="D96" s="45">
        <v>0</v>
      </c>
      <c r="E96" s="45">
        <v>0</v>
      </c>
      <c r="F96" s="45">
        <v>0</v>
      </c>
      <c r="G96" s="45">
        <v>0</v>
      </c>
      <c r="H96" s="45">
        <v>0</v>
      </c>
      <c r="I96" s="45">
        <f t="shared" si="27"/>
        <v>0</v>
      </c>
      <c r="J96" s="45">
        <v>0</v>
      </c>
      <c r="K96" s="45">
        <v>0</v>
      </c>
      <c r="L96" s="45">
        <v>0</v>
      </c>
      <c r="M96" s="45">
        <v>0</v>
      </c>
      <c r="N96" s="45">
        <f t="shared" si="25"/>
        <v>0</v>
      </c>
      <c r="O96" s="45">
        <v>0</v>
      </c>
      <c r="P96" s="45">
        <v>0</v>
      </c>
      <c r="Q96" s="45">
        <v>0</v>
      </c>
      <c r="R96" s="45">
        <v>0</v>
      </c>
      <c r="S96" s="45">
        <v>0</v>
      </c>
      <c r="T96" s="45">
        <f t="shared" si="26"/>
        <v>0</v>
      </c>
      <c r="U96" s="45">
        <v>0</v>
      </c>
      <c r="V96" s="45">
        <v>0</v>
      </c>
      <c r="W96" s="45">
        <v>0</v>
      </c>
      <c r="X96" s="60"/>
      <c r="Y96" s="14"/>
    </row>
    <row r="97" spans="1:25" ht="47.25" x14ac:dyDescent="0.25">
      <c r="A97" s="30" t="s">
        <v>74</v>
      </c>
      <c r="B97" s="31" t="s">
        <v>75</v>
      </c>
      <c r="C97" s="32" t="s">
        <v>24</v>
      </c>
      <c r="D97" s="45">
        <v>0</v>
      </c>
      <c r="E97" s="45">
        <v>0</v>
      </c>
      <c r="F97" s="45">
        <v>0</v>
      </c>
      <c r="G97" s="45">
        <v>0</v>
      </c>
      <c r="H97" s="45">
        <v>0</v>
      </c>
      <c r="I97" s="45">
        <f t="shared" si="27"/>
        <v>0</v>
      </c>
      <c r="J97" s="45">
        <v>0</v>
      </c>
      <c r="K97" s="45">
        <v>0</v>
      </c>
      <c r="L97" s="45">
        <v>0</v>
      </c>
      <c r="M97" s="45">
        <v>0</v>
      </c>
      <c r="N97" s="45">
        <f t="shared" si="25"/>
        <v>0</v>
      </c>
      <c r="O97" s="45">
        <v>0</v>
      </c>
      <c r="P97" s="45">
        <v>0</v>
      </c>
      <c r="Q97" s="45">
        <v>0</v>
      </c>
      <c r="R97" s="45">
        <v>0</v>
      </c>
      <c r="S97" s="45">
        <v>0</v>
      </c>
      <c r="T97" s="45">
        <f t="shared" si="26"/>
        <v>0</v>
      </c>
      <c r="U97" s="45">
        <v>0</v>
      </c>
      <c r="V97" s="45">
        <v>0</v>
      </c>
      <c r="W97" s="45">
        <v>0</v>
      </c>
      <c r="X97" s="60"/>
      <c r="Y97" s="14"/>
    </row>
    <row r="98" spans="1:25" ht="63" x14ac:dyDescent="0.25">
      <c r="A98" s="30" t="s">
        <v>76</v>
      </c>
      <c r="B98" s="31" t="s">
        <v>77</v>
      </c>
      <c r="C98" s="32" t="s">
        <v>24</v>
      </c>
      <c r="D98" s="45">
        <v>0</v>
      </c>
      <c r="E98" s="45">
        <v>0</v>
      </c>
      <c r="F98" s="45">
        <v>0</v>
      </c>
      <c r="G98" s="45">
        <v>0</v>
      </c>
      <c r="H98" s="45">
        <v>0</v>
      </c>
      <c r="I98" s="45">
        <f t="shared" si="27"/>
        <v>0</v>
      </c>
      <c r="J98" s="45">
        <v>0</v>
      </c>
      <c r="K98" s="45">
        <v>0</v>
      </c>
      <c r="L98" s="45">
        <v>0</v>
      </c>
      <c r="M98" s="45">
        <v>0</v>
      </c>
      <c r="N98" s="45">
        <f t="shared" si="25"/>
        <v>0</v>
      </c>
      <c r="O98" s="45">
        <v>0</v>
      </c>
      <c r="P98" s="45">
        <v>0</v>
      </c>
      <c r="Q98" s="45">
        <v>0</v>
      </c>
      <c r="R98" s="45">
        <v>0</v>
      </c>
      <c r="S98" s="45">
        <v>0</v>
      </c>
      <c r="T98" s="45">
        <f t="shared" si="26"/>
        <v>0</v>
      </c>
      <c r="U98" s="45">
        <v>0</v>
      </c>
      <c r="V98" s="45">
        <v>0</v>
      </c>
      <c r="W98" s="45">
        <v>0</v>
      </c>
      <c r="X98" s="58"/>
      <c r="Y98" s="14"/>
    </row>
    <row r="99" spans="1:25" ht="63" x14ac:dyDescent="0.25">
      <c r="A99" s="30" t="s">
        <v>78</v>
      </c>
      <c r="B99" s="31" t="s">
        <v>79</v>
      </c>
      <c r="C99" s="32" t="s">
        <v>24</v>
      </c>
      <c r="D99" s="45">
        <v>0</v>
      </c>
      <c r="E99" s="45">
        <v>0</v>
      </c>
      <c r="F99" s="45">
        <v>0</v>
      </c>
      <c r="G99" s="45">
        <v>0</v>
      </c>
      <c r="H99" s="45">
        <v>0</v>
      </c>
      <c r="I99" s="45">
        <f t="shared" si="27"/>
        <v>0</v>
      </c>
      <c r="J99" s="45">
        <v>0</v>
      </c>
      <c r="K99" s="45">
        <v>0</v>
      </c>
      <c r="L99" s="45">
        <v>0</v>
      </c>
      <c r="M99" s="45">
        <v>0</v>
      </c>
      <c r="N99" s="45">
        <f t="shared" si="25"/>
        <v>0</v>
      </c>
      <c r="O99" s="45">
        <v>0</v>
      </c>
      <c r="P99" s="45">
        <v>0</v>
      </c>
      <c r="Q99" s="45">
        <v>0</v>
      </c>
      <c r="R99" s="45">
        <v>0</v>
      </c>
      <c r="S99" s="45">
        <v>0</v>
      </c>
      <c r="T99" s="45">
        <f t="shared" si="26"/>
        <v>0</v>
      </c>
      <c r="U99" s="45">
        <v>0</v>
      </c>
      <c r="V99" s="45">
        <v>0</v>
      </c>
      <c r="W99" s="45">
        <v>0</v>
      </c>
      <c r="X99" s="58"/>
      <c r="Y99" s="14"/>
    </row>
    <row r="100" spans="1:25" ht="63" x14ac:dyDescent="0.25">
      <c r="A100" s="30" t="s">
        <v>80</v>
      </c>
      <c r="B100" s="31" t="s">
        <v>81</v>
      </c>
      <c r="C100" s="32" t="s">
        <v>24</v>
      </c>
      <c r="D100" s="45">
        <v>0</v>
      </c>
      <c r="E100" s="45">
        <v>0</v>
      </c>
      <c r="F100" s="45">
        <v>0</v>
      </c>
      <c r="G100" s="45">
        <v>0</v>
      </c>
      <c r="H100" s="45">
        <v>0</v>
      </c>
      <c r="I100" s="45">
        <f t="shared" si="27"/>
        <v>0</v>
      </c>
      <c r="J100" s="45">
        <v>0</v>
      </c>
      <c r="K100" s="45">
        <v>0</v>
      </c>
      <c r="L100" s="45">
        <v>0</v>
      </c>
      <c r="M100" s="45">
        <v>0</v>
      </c>
      <c r="N100" s="45">
        <f t="shared" si="25"/>
        <v>0</v>
      </c>
      <c r="O100" s="45">
        <v>0</v>
      </c>
      <c r="P100" s="45">
        <v>0</v>
      </c>
      <c r="Q100" s="45">
        <v>0</v>
      </c>
      <c r="R100" s="45">
        <v>0</v>
      </c>
      <c r="S100" s="45">
        <v>0</v>
      </c>
      <c r="T100" s="45">
        <f t="shared" si="26"/>
        <v>0</v>
      </c>
      <c r="U100" s="45">
        <v>0</v>
      </c>
      <c r="V100" s="45">
        <v>0</v>
      </c>
      <c r="W100" s="45">
        <v>0</v>
      </c>
      <c r="X100" s="58"/>
      <c r="Y100" s="14"/>
    </row>
    <row r="101" spans="1:25" ht="63" x14ac:dyDescent="0.25">
      <c r="A101" s="30" t="s">
        <v>82</v>
      </c>
      <c r="B101" s="31" t="s">
        <v>83</v>
      </c>
      <c r="C101" s="32" t="s">
        <v>24</v>
      </c>
      <c r="D101" s="45">
        <v>0</v>
      </c>
      <c r="E101" s="45">
        <v>0</v>
      </c>
      <c r="F101" s="45">
        <v>0</v>
      </c>
      <c r="G101" s="45">
        <v>0</v>
      </c>
      <c r="H101" s="45">
        <v>0</v>
      </c>
      <c r="I101" s="45">
        <f t="shared" si="27"/>
        <v>0</v>
      </c>
      <c r="J101" s="45">
        <v>0</v>
      </c>
      <c r="K101" s="45">
        <v>0</v>
      </c>
      <c r="L101" s="45">
        <v>0</v>
      </c>
      <c r="M101" s="45">
        <v>0</v>
      </c>
      <c r="N101" s="45">
        <f t="shared" si="25"/>
        <v>0</v>
      </c>
      <c r="O101" s="45">
        <v>0</v>
      </c>
      <c r="P101" s="45">
        <v>0</v>
      </c>
      <c r="Q101" s="45">
        <v>0</v>
      </c>
      <c r="R101" s="45">
        <v>0</v>
      </c>
      <c r="S101" s="45">
        <v>0</v>
      </c>
      <c r="T101" s="45">
        <f t="shared" si="26"/>
        <v>0</v>
      </c>
      <c r="U101" s="45">
        <v>0</v>
      </c>
      <c r="V101" s="45">
        <v>0</v>
      </c>
      <c r="W101" s="45">
        <v>0</v>
      </c>
      <c r="X101" s="58"/>
      <c r="Y101" s="14"/>
    </row>
    <row r="102" spans="1:25" ht="63" x14ac:dyDescent="0.25">
      <c r="A102" s="27" t="s">
        <v>84</v>
      </c>
      <c r="B102" s="28" t="s">
        <v>85</v>
      </c>
      <c r="C102" s="29" t="s">
        <v>24</v>
      </c>
      <c r="D102" s="35">
        <v>0</v>
      </c>
      <c r="E102" s="35">
        <v>0</v>
      </c>
      <c r="F102" s="35">
        <v>0</v>
      </c>
      <c r="G102" s="35">
        <v>0</v>
      </c>
      <c r="H102" s="35">
        <v>0</v>
      </c>
      <c r="I102" s="35">
        <f t="shared" si="27"/>
        <v>0</v>
      </c>
      <c r="J102" s="35">
        <v>0</v>
      </c>
      <c r="K102" s="35">
        <v>0</v>
      </c>
      <c r="L102" s="35">
        <v>0</v>
      </c>
      <c r="M102" s="35">
        <v>0</v>
      </c>
      <c r="N102" s="35">
        <f t="shared" si="25"/>
        <v>0</v>
      </c>
      <c r="O102" s="35">
        <v>0</v>
      </c>
      <c r="P102" s="35">
        <v>0</v>
      </c>
      <c r="Q102" s="35">
        <v>0</v>
      </c>
      <c r="R102" s="35">
        <v>0</v>
      </c>
      <c r="S102" s="35">
        <v>0</v>
      </c>
      <c r="T102" s="35">
        <f t="shared" si="26"/>
        <v>0</v>
      </c>
      <c r="U102" s="35">
        <v>0</v>
      </c>
      <c r="V102" s="35">
        <v>0</v>
      </c>
      <c r="W102" s="35">
        <v>0</v>
      </c>
      <c r="X102" s="35"/>
      <c r="Y102" s="14"/>
    </row>
    <row r="103" spans="1:25" ht="47.25" x14ac:dyDescent="0.25">
      <c r="A103" s="30" t="s">
        <v>86</v>
      </c>
      <c r="B103" s="31" t="s">
        <v>87</v>
      </c>
      <c r="C103" s="32" t="s">
        <v>24</v>
      </c>
      <c r="D103" s="45">
        <v>0</v>
      </c>
      <c r="E103" s="45">
        <v>0</v>
      </c>
      <c r="F103" s="45">
        <v>0</v>
      </c>
      <c r="G103" s="45">
        <v>0</v>
      </c>
      <c r="H103" s="45">
        <v>0</v>
      </c>
      <c r="I103" s="45">
        <f t="shared" si="27"/>
        <v>0</v>
      </c>
      <c r="J103" s="45">
        <v>0</v>
      </c>
      <c r="K103" s="45">
        <v>0</v>
      </c>
      <c r="L103" s="45">
        <v>0</v>
      </c>
      <c r="M103" s="45">
        <v>0</v>
      </c>
      <c r="N103" s="45">
        <f t="shared" si="25"/>
        <v>0</v>
      </c>
      <c r="O103" s="45">
        <v>0</v>
      </c>
      <c r="P103" s="45">
        <v>0</v>
      </c>
      <c r="Q103" s="45">
        <v>0</v>
      </c>
      <c r="R103" s="45">
        <v>0</v>
      </c>
      <c r="S103" s="45">
        <v>0</v>
      </c>
      <c r="T103" s="45">
        <f t="shared" si="26"/>
        <v>0</v>
      </c>
      <c r="U103" s="45">
        <v>0</v>
      </c>
      <c r="V103" s="45">
        <v>0</v>
      </c>
      <c r="W103" s="45">
        <v>0</v>
      </c>
      <c r="X103" s="58"/>
      <c r="Y103" s="14"/>
    </row>
    <row r="104" spans="1:25" ht="63" x14ac:dyDescent="0.25">
      <c r="A104" s="30" t="s">
        <v>88</v>
      </c>
      <c r="B104" s="31" t="s">
        <v>89</v>
      </c>
      <c r="C104" s="32" t="s">
        <v>24</v>
      </c>
      <c r="D104" s="45">
        <v>0</v>
      </c>
      <c r="E104" s="45">
        <v>0</v>
      </c>
      <c r="F104" s="45">
        <v>0</v>
      </c>
      <c r="G104" s="45">
        <v>0</v>
      </c>
      <c r="H104" s="45">
        <v>0</v>
      </c>
      <c r="I104" s="45">
        <f t="shared" si="27"/>
        <v>0</v>
      </c>
      <c r="J104" s="45">
        <v>0</v>
      </c>
      <c r="K104" s="45">
        <v>0</v>
      </c>
      <c r="L104" s="45">
        <v>0</v>
      </c>
      <c r="M104" s="45">
        <v>0</v>
      </c>
      <c r="N104" s="45">
        <f t="shared" si="25"/>
        <v>0</v>
      </c>
      <c r="O104" s="45">
        <v>0</v>
      </c>
      <c r="P104" s="45">
        <v>0</v>
      </c>
      <c r="Q104" s="45">
        <v>0</v>
      </c>
      <c r="R104" s="45">
        <v>0</v>
      </c>
      <c r="S104" s="45">
        <v>0</v>
      </c>
      <c r="T104" s="45">
        <f t="shared" si="26"/>
        <v>0</v>
      </c>
      <c r="U104" s="45">
        <v>0</v>
      </c>
      <c r="V104" s="45">
        <v>0</v>
      </c>
      <c r="W104" s="45">
        <v>0</v>
      </c>
      <c r="X104" s="58"/>
      <c r="Y104" s="14"/>
    </row>
    <row r="105" spans="1:25" ht="94.5" x14ac:dyDescent="0.25">
      <c r="A105" s="24" t="s">
        <v>127</v>
      </c>
      <c r="B105" s="25" t="s">
        <v>128</v>
      </c>
      <c r="C105" s="26" t="s">
        <v>24</v>
      </c>
      <c r="D105" s="36">
        <v>0</v>
      </c>
      <c r="E105" s="36">
        <v>0</v>
      </c>
      <c r="F105" s="36">
        <v>0</v>
      </c>
      <c r="G105" s="36">
        <v>0</v>
      </c>
      <c r="H105" s="36">
        <v>0</v>
      </c>
      <c r="I105" s="36">
        <f t="shared" si="27"/>
        <v>0</v>
      </c>
      <c r="J105" s="36">
        <v>0</v>
      </c>
      <c r="K105" s="36">
        <v>0</v>
      </c>
      <c r="L105" s="36">
        <v>0</v>
      </c>
      <c r="M105" s="36">
        <v>0</v>
      </c>
      <c r="N105" s="36">
        <f t="shared" si="25"/>
        <v>0</v>
      </c>
      <c r="O105" s="36">
        <v>0</v>
      </c>
      <c r="P105" s="36">
        <v>0</v>
      </c>
      <c r="Q105" s="36">
        <v>0</v>
      </c>
      <c r="R105" s="36">
        <v>0</v>
      </c>
      <c r="S105" s="36">
        <v>0</v>
      </c>
      <c r="T105" s="36">
        <f t="shared" si="26"/>
        <v>0</v>
      </c>
      <c r="U105" s="36">
        <v>0</v>
      </c>
      <c r="V105" s="36">
        <v>0</v>
      </c>
      <c r="W105" s="36">
        <v>0</v>
      </c>
      <c r="X105" s="26"/>
      <c r="Y105" s="14"/>
    </row>
    <row r="106" spans="1:25" ht="78.75" x14ac:dyDescent="0.25">
      <c r="A106" s="27" t="s">
        <v>129</v>
      </c>
      <c r="B106" s="28" t="s">
        <v>130</v>
      </c>
      <c r="C106" s="29" t="s">
        <v>24</v>
      </c>
      <c r="D106" s="35">
        <v>0</v>
      </c>
      <c r="E106" s="35">
        <v>0</v>
      </c>
      <c r="F106" s="35">
        <v>0</v>
      </c>
      <c r="G106" s="35">
        <v>0</v>
      </c>
      <c r="H106" s="35">
        <v>0</v>
      </c>
      <c r="I106" s="35">
        <f t="shared" si="27"/>
        <v>0</v>
      </c>
      <c r="J106" s="35">
        <v>0</v>
      </c>
      <c r="K106" s="35">
        <v>0</v>
      </c>
      <c r="L106" s="35">
        <v>0</v>
      </c>
      <c r="M106" s="35">
        <v>0</v>
      </c>
      <c r="N106" s="35">
        <f t="shared" si="25"/>
        <v>0</v>
      </c>
      <c r="O106" s="35">
        <v>0</v>
      </c>
      <c r="P106" s="35">
        <v>0</v>
      </c>
      <c r="Q106" s="35">
        <v>0</v>
      </c>
      <c r="R106" s="35">
        <v>0</v>
      </c>
      <c r="S106" s="35">
        <v>0</v>
      </c>
      <c r="T106" s="35">
        <f t="shared" si="26"/>
        <v>0</v>
      </c>
      <c r="U106" s="35">
        <v>0</v>
      </c>
      <c r="V106" s="35">
        <v>0</v>
      </c>
      <c r="W106" s="35">
        <v>0</v>
      </c>
      <c r="X106" s="29"/>
      <c r="Y106" s="14"/>
    </row>
    <row r="107" spans="1:25" ht="78.75" x14ac:dyDescent="0.25">
      <c r="A107" s="27" t="s">
        <v>131</v>
      </c>
      <c r="B107" s="28" t="s">
        <v>132</v>
      </c>
      <c r="C107" s="29" t="s">
        <v>24</v>
      </c>
      <c r="D107" s="35">
        <v>0</v>
      </c>
      <c r="E107" s="35">
        <v>0</v>
      </c>
      <c r="F107" s="35">
        <v>0</v>
      </c>
      <c r="G107" s="35">
        <v>0</v>
      </c>
      <c r="H107" s="35">
        <v>0</v>
      </c>
      <c r="I107" s="35">
        <f t="shared" si="27"/>
        <v>0</v>
      </c>
      <c r="J107" s="35">
        <v>0</v>
      </c>
      <c r="K107" s="35">
        <v>0</v>
      </c>
      <c r="L107" s="35">
        <v>0</v>
      </c>
      <c r="M107" s="35">
        <v>0</v>
      </c>
      <c r="N107" s="35">
        <f t="shared" si="25"/>
        <v>0</v>
      </c>
      <c r="O107" s="35">
        <v>0</v>
      </c>
      <c r="P107" s="35">
        <v>0</v>
      </c>
      <c r="Q107" s="35">
        <v>0</v>
      </c>
      <c r="R107" s="35">
        <v>0</v>
      </c>
      <c r="S107" s="35">
        <v>0</v>
      </c>
      <c r="T107" s="35">
        <f t="shared" si="26"/>
        <v>0</v>
      </c>
      <c r="U107" s="35">
        <v>0</v>
      </c>
      <c r="V107" s="35">
        <v>0</v>
      </c>
      <c r="W107" s="35">
        <v>0</v>
      </c>
      <c r="X107" s="29"/>
      <c r="Y107" s="14"/>
    </row>
    <row r="108" spans="1:25" ht="47.25" x14ac:dyDescent="0.25">
      <c r="A108" s="24" t="s">
        <v>90</v>
      </c>
      <c r="B108" s="25" t="s">
        <v>91</v>
      </c>
      <c r="C108" s="26" t="s">
        <v>24</v>
      </c>
      <c r="D108" s="36">
        <f>SUM(D109:D110)</f>
        <v>0</v>
      </c>
      <c r="E108" s="36">
        <f t="shared" ref="E108:M108" si="28">SUM(E109:E110)</f>
        <v>0</v>
      </c>
      <c r="F108" s="36">
        <f t="shared" si="28"/>
        <v>0</v>
      </c>
      <c r="G108" s="36">
        <f t="shared" si="28"/>
        <v>0</v>
      </c>
      <c r="H108" s="36">
        <f t="shared" si="28"/>
        <v>0</v>
      </c>
      <c r="I108" s="36">
        <f t="shared" si="28"/>
        <v>0</v>
      </c>
      <c r="J108" s="36">
        <f t="shared" si="28"/>
        <v>0</v>
      </c>
      <c r="K108" s="36">
        <f t="shared" si="28"/>
        <v>0</v>
      </c>
      <c r="L108" s="36">
        <f t="shared" si="28"/>
        <v>0</v>
      </c>
      <c r="M108" s="36">
        <f t="shared" si="28"/>
        <v>0</v>
      </c>
      <c r="N108" s="36">
        <f t="shared" si="25"/>
        <v>0</v>
      </c>
      <c r="O108" s="36">
        <v>0</v>
      </c>
      <c r="P108" s="36">
        <v>0</v>
      </c>
      <c r="Q108" s="36">
        <v>0</v>
      </c>
      <c r="R108" s="36">
        <v>0</v>
      </c>
      <c r="S108" s="36">
        <v>0</v>
      </c>
      <c r="T108" s="36">
        <f t="shared" si="26"/>
        <v>0</v>
      </c>
      <c r="U108" s="36">
        <v>0</v>
      </c>
      <c r="V108" s="36">
        <v>0</v>
      </c>
      <c r="W108" s="36">
        <v>0</v>
      </c>
      <c r="X108" s="36"/>
      <c r="Y108" s="14"/>
    </row>
    <row r="109" spans="1:25" ht="94.5" x14ac:dyDescent="0.25">
      <c r="A109" s="47" t="s">
        <v>187</v>
      </c>
      <c r="B109" s="50" t="s">
        <v>188</v>
      </c>
      <c r="C109" s="33" t="s">
        <v>189</v>
      </c>
      <c r="D109" s="45">
        <f t="shared" ref="D109" si="29">E109+F109+G109+H109</f>
        <v>0</v>
      </c>
      <c r="E109" s="45">
        <v>0</v>
      </c>
      <c r="F109" s="45">
        <v>0</v>
      </c>
      <c r="G109" s="45">
        <v>0</v>
      </c>
      <c r="H109" s="45">
        <v>0</v>
      </c>
      <c r="I109" s="45">
        <f t="shared" ref="I109" si="30">SUM(J109:M109)</f>
        <v>0</v>
      </c>
      <c r="J109" s="45">
        <v>0</v>
      </c>
      <c r="K109" s="45">
        <v>0</v>
      </c>
      <c r="L109" s="45">
        <f>VLOOKUP($B109,'[1]10квФ'!$B$19:$H$133,7,0)</f>
        <v>0</v>
      </c>
      <c r="M109" s="45">
        <v>0</v>
      </c>
      <c r="N109" s="45">
        <f t="shared" si="25"/>
        <v>0</v>
      </c>
      <c r="O109" s="46">
        <v>0</v>
      </c>
      <c r="P109" s="45">
        <v>0</v>
      </c>
      <c r="Q109" s="46">
        <v>0</v>
      </c>
      <c r="R109" s="45">
        <v>0</v>
      </c>
      <c r="S109" s="46">
        <v>0</v>
      </c>
      <c r="T109" s="45">
        <f t="shared" si="26"/>
        <v>0</v>
      </c>
      <c r="U109" s="46">
        <v>0</v>
      </c>
      <c r="V109" s="45">
        <v>0</v>
      </c>
      <c r="W109" s="46">
        <v>0</v>
      </c>
      <c r="X109" s="58"/>
      <c r="Y109" s="14"/>
    </row>
    <row r="110" spans="1:25" ht="63" x14ac:dyDescent="0.25">
      <c r="A110" s="47" t="s">
        <v>187</v>
      </c>
      <c r="B110" s="50" t="s">
        <v>190</v>
      </c>
      <c r="C110" s="33" t="s">
        <v>191</v>
      </c>
      <c r="D110" s="45">
        <f t="shared" ref="D110" si="31">E110+F110+G110+H110</f>
        <v>0</v>
      </c>
      <c r="E110" s="45">
        <v>0</v>
      </c>
      <c r="F110" s="45">
        <v>0</v>
      </c>
      <c r="G110" s="45">
        <v>0</v>
      </c>
      <c r="H110" s="45">
        <v>0</v>
      </c>
      <c r="I110" s="45">
        <f t="shared" ref="I110" si="32">SUM(J110:M110)</f>
        <v>0</v>
      </c>
      <c r="J110" s="45">
        <v>0</v>
      </c>
      <c r="K110" s="45">
        <v>0</v>
      </c>
      <c r="L110" s="45">
        <f>VLOOKUP($B110,'[1]10квФ'!$B$19:$H$133,7,0)</f>
        <v>0</v>
      </c>
      <c r="M110" s="45">
        <v>0</v>
      </c>
      <c r="N110" s="45">
        <f t="shared" si="25"/>
        <v>0</v>
      </c>
      <c r="O110" s="46">
        <v>0</v>
      </c>
      <c r="P110" s="45">
        <v>0</v>
      </c>
      <c r="Q110" s="46">
        <v>0</v>
      </c>
      <c r="R110" s="45">
        <v>0</v>
      </c>
      <c r="S110" s="46">
        <v>0</v>
      </c>
      <c r="T110" s="45">
        <f t="shared" si="26"/>
        <v>0</v>
      </c>
      <c r="U110" s="46">
        <v>0</v>
      </c>
      <c r="V110" s="45">
        <v>0</v>
      </c>
      <c r="W110" s="46">
        <v>0</v>
      </c>
      <c r="X110" s="58"/>
      <c r="Y110" s="14"/>
    </row>
    <row r="111" spans="1:25" ht="47.25" x14ac:dyDescent="0.25">
      <c r="A111" s="24" t="s">
        <v>133</v>
      </c>
      <c r="B111" s="25" t="s">
        <v>134</v>
      </c>
      <c r="C111" s="26" t="s">
        <v>24</v>
      </c>
      <c r="D111" s="36">
        <v>0</v>
      </c>
      <c r="E111" s="36">
        <v>0</v>
      </c>
      <c r="F111" s="36">
        <v>0</v>
      </c>
      <c r="G111" s="36">
        <v>0</v>
      </c>
      <c r="H111" s="36">
        <v>0</v>
      </c>
      <c r="I111" s="36">
        <f t="shared" si="27"/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f t="shared" si="25"/>
        <v>0</v>
      </c>
      <c r="O111" s="36">
        <v>0</v>
      </c>
      <c r="P111" s="36">
        <v>0</v>
      </c>
      <c r="Q111" s="36">
        <v>0</v>
      </c>
      <c r="R111" s="36">
        <v>0</v>
      </c>
      <c r="S111" s="36">
        <v>0</v>
      </c>
      <c r="T111" s="36">
        <f t="shared" si="26"/>
        <v>0</v>
      </c>
      <c r="U111" s="36">
        <v>0</v>
      </c>
      <c r="V111" s="36">
        <v>0</v>
      </c>
      <c r="W111" s="36">
        <v>0</v>
      </c>
      <c r="X111" s="36"/>
      <c r="Y111" s="14"/>
    </row>
    <row r="112" spans="1:25" ht="31.5" x14ac:dyDescent="0.25">
      <c r="A112" s="24" t="s">
        <v>92</v>
      </c>
      <c r="B112" s="25" t="s">
        <v>93</v>
      </c>
      <c r="C112" s="26" t="s">
        <v>24</v>
      </c>
      <c r="D112" s="36">
        <f>SUM(D113:D135)</f>
        <v>0</v>
      </c>
      <c r="E112" s="36">
        <f>SUM(E113:E135)</f>
        <v>0</v>
      </c>
      <c r="F112" s="36">
        <f>SUM(F113:F135)</f>
        <v>0</v>
      </c>
      <c r="G112" s="36">
        <f>SUM(G113:G135)</f>
        <v>0</v>
      </c>
      <c r="H112" s="36">
        <f>SUM(H113:H135)</f>
        <v>0</v>
      </c>
      <c r="I112" s="36">
        <f t="shared" si="27"/>
        <v>7.5898165500000001</v>
      </c>
      <c r="J112" s="36">
        <f>SUM(J113:J135)</f>
        <v>0</v>
      </c>
      <c r="K112" s="36">
        <f>SUM(K113:K135)</f>
        <v>0</v>
      </c>
      <c r="L112" s="36">
        <f>SUM(L113:L135)</f>
        <v>7.5898165500000001</v>
      </c>
      <c r="M112" s="36">
        <f>SUM(M113:M135)</f>
        <v>0</v>
      </c>
      <c r="N112" s="36">
        <f t="shared" si="25"/>
        <v>-7.5898165500000001</v>
      </c>
      <c r="O112" s="36">
        <v>0</v>
      </c>
      <c r="P112" s="36">
        <v>0</v>
      </c>
      <c r="Q112" s="36">
        <v>0</v>
      </c>
      <c r="R112" s="36">
        <v>0</v>
      </c>
      <c r="S112" s="36">
        <v>0</v>
      </c>
      <c r="T112" s="36">
        <f t="shared" si="26"/>
        <v>-7.5898165500000001</v>
      </c>
      <c r="U112" s="36">
        <v>0</v>
      </c>
      <c r="V112" s="36">
        <v>0</v>
      </c>
      <c r="W112" s="36">
        <v>0</v>
      </c>
      <c r="X112" s="36"/>
      <c r="Y112" s="14"/>
    </row>
    <row r="113" spans="1:25" ht="63" x14ac:dyDescent="0.25">
      <c r="A113" s="33" t="s">
        <v>135</v>
      </c>
      <c r="B113" s="50" t="s">
        <v>192</v>
      </c>
      <c r="C113" s="33" t="s">
        <v>193</v>
      </c>
      <c r="D113" s="45">
        <f t="shared" ref="D113" si="33">E113+F113+G113+H113</f>
        <v>0</v>
      </c>
      <c r="E113" s="45">
        <v>0</v>
      </c>
      <c r="F113" s="45">
        <v>0</v>
      </c>
      <c r="G113" s="45">
        <v>0</v>
      </c>
      <c r="H113" s="45">
        <v>0</v>
      </c>
      <c r="I113" s="45">
        <f t="shared" si="27"/>
        <v>0</v>
      </c>
      <c r="J113" s="45">
        <v>0</v>
      </c>
      <c r="K113" s="45">
        <v>0</v>
      </c>
      <c r="L113" s="45">
        <f>VLOOKUP($B113,'[1]10квФ'!$B$19:$H$133,7,0)</f>
        <v>0</v>
      </c>
      <c r="M113" s="45">
        <v>0</v>
      </c>
      <c r="N113" s="45">
        <f t="shared" si="25"/>
        <v>0</v>
      </c>
      <c r="O113" s="46">
        <v>0</v>
      </c>
      <c r="P113" s="45">
        <v>0</v>
      </c>
      <c r="Q113" s="46">
        <v>0</v>
      </c>
      <c r="R113" s="45">
        <v>0</v>
      </c>
      <c r="S113" s="46">
        <v>0</v>
      </c>
      <c r="T113" s="45">
        <f t="shared" si="26"/>
        <v>0</v>
      </c>
      <c r="U113" s="46">
        <v>0</v>
      </c>
      <c r="V113" s="45">
        <v>0</v>
      </c>
      <c r="W113" s="46">
        <v>0</v>
      </c>
      <c r="X113" s="58"/>
      <c r="Y113" s="14"/>
    </row>
    <row r="114" spans="1:25" ht="63" x14ac:dyDescent="0.25">
      <c r="A114" s="33" t="s">
        <v>135</v>
      </c>
      <c r="B114" s="50" t="s">
        <v>194</v>
      </c>
      <c r="C114" s="33" t="s">
        <v>195</v>
      </c>
      <c r="D114" s="45">
        <f t="shared" ref="D114:D135" si="34">E114+F114+G114+H114</f>
        <v>0</v>
      </c>
      <c r="E114" s="45">
        <v>0</v>
      </c>
      <c r="F114" s="45">
        <v>0</v>
      </c>
      <c r="G114" s="45">
        <v>0</v>
      </c>
      <c r="H114" s="45">
        <v>0</v>
      </c>
      <c r="I114" s="45">
        <f t="shared" ref="I114:I135" si="35">SUM(J114:M114)</f>
        <v>0</v>
      </c>
      <c r="J114" s="45">
        <v>0</v>
      </c>
      <c r="K114" s="45">
        <v>0</v>
      </c>
      <c r="L114" s="45">
        <f>VLOOKUP($B114,'[1]10квФ'!$B$19:$H$133,7,0)</f>
        <v>0</v>
      </c>
      <c r="M114" s="45">
        <v>0</v>
      </c>
      <c r="N114" s="45">
        <f t="shared" si="25"/>
        <v>0</v>
      </c>
      <c r="O114" s="46">
        <v>0</v>
      </c>
      <c r="P114" s="45">
        <v>0</v>
      </c>
      <c r="Q114" s="46">
        <v>0</v>
      </c>
      <c r="R114" s="45">
        <v>0</v>
      </c>
      <c r="S114" s="46">
        <v>0</v>
      </c>
      <c r="T114" s="45">
        <f t="shared" si="26"/>
        <v>0</v>
      </c>
      <c r="U114" s="46">
        <v>0</v>
      </c>
      <c r="V114" s="45">
        <v>0</v>
      </c>
      <c r="W114" s="46">
        <v>0</v>
      </c>
      <c r="X114" s="58"/>
      <c r="Y114" s="14"/>
    </row>
    <row r="115" spans="1:25" ht="63" x14ac:dyDescent="0.25">
      <c r="A115" s="33" t="s">
        <v>135</v>
      </c>
      <c r="B115" s="50" t="s">
        <v>196</v>
      </c>
      <c r="C115" s="33" t="s">
        <v>197</v>
      </c>
      <c r="D115" s="45">
        <f t="shared" si="34"/>
        <v>0</v>
      </c>
      <c r="E115" s="45">
        <v>0</v>
      </c>
      <c r="F115" s="45">
        <v>0</v>
      </c>
      <c r="G115" s="45">
        <v>0</v>
      </c>
      <c r="H115" s="45">
        <v>0</v>
      </c>
      <c r="I115" s="45">
        <f t="shared" si="35"/>
        <v>0</v>
      </c>
      <c r="J115" s="45">
        <v>0</v>
      </c>
      <c r="K115" s="45">
        <v>0</v>
      </c>
      <c r="L115" s="45">
        <f>VLOOKUP($B115,'[1]10квФ'!$B$19:$H$133,7,0)</f>
        <v>0</v>
      </c>
      <c r="M115" s="45">
        <v>0</v>
      </c>
      <c r="N115" s="45">
        <f t="shared" si="25"/>
        <v>0</v>
      </c>
      <c r="O115" s="46">
        <v>0</v>
      </c>
      <c r="P115" s="45">
        <v>0</v>
      </c>
      <c r="Q115" s="46">
        <v>0</v>
      </c>
      <c r="R115" s="45">
        <v>0</v>
      </c>
      <c r="S115" s="46">
        <v>0</v>
      </c>
      <c r="T115" s="45">
        <f t="shared" si="26"/>
        <v>0</v>
      </c>
      <c r="U115" s="46">
        <v>0</v>
      </c>
      <c r="V115" s="45">
        <v>0</v>
      </c>
      <c r="W115" s="46">
        <v>0</v>
      </c>
      <c r="X115" s="58"/>
      <c r="Y115" s="14"/>
    </row>
    <row r="116" spans="1:25" ht="31.5" x14ac:dyDescent="0.25">
      <c r="A116" s="33" t="s">
        <v>135</v>
      </c>
      <c r="B116" s="50" t="s">
        <v>141</v>
      </c>
      <c r="C116" s="33" t="s">
        <v>198</v>
      </c>
      <c r="D116" s="45">
        <f t="shared" si="34"/>
        <v>0</v>
      </c>
      <c r="E116" s="45">
        <v>0</v>
      </c>
      <c r="F116" s="45">
        <v>0</v>
      </c>
      <c r="G116" s="45">
        <v>0</v>
      </c>
      <c r="H116" s="45">
        <v>0</v>
      </c>
      <c r="I116" s="45">
        <f t="shared" si="35"/>
        <v>0</v>
      </c>
      <c r="J116" s="45">
        <v>0</v>
      </c>
      <c r="K116" s="45">
        <v>0</v>
      </c>
      <c r="L116" s="45">
        <f>VLOOKUP($B116,'[1]10квФ'!$B$19:$H$133,7,0)</f>
        <v>0</v>
      </c>
      <c r="M116" s="45">
        <v>0</v>
      </c>
      <c r="N116" s="45">
        <f t="shared" si="25"/>
        <v>0</v>
      </c>
      <c r="O116" s="46">
        <v>0</v>
      </c>
      <c r="P116" s="45">
        <v>0</v>
      </c>
      <c r="Q116" s="46">
        <v>0</v>
      </c>
      <c r="R116" s="45">
        <v>0</v>
      </c>
      <c r="S116" s="46">
        <v>0</v>
      </c>
      <c r="T116" s="45">
        <f t="shared" si="26"/>
        <v>0</v>
      </c>
      <c r="U116" s="46">
        <v>0</v>
      </c>
      <c r="V116" s="45">
        <v>0</v>
      </c>
      <c r="W116" s="46">
        <v>0</v>
      </c>
      <c r="X116" s="58"/>
      <c r="Y116" s="14"/>
    </row>
    <row r="117" spans="1:25" ht="78.75" x14ac:dyDescent="0.25">
      <c r="A117" s="33" t="s">
        <v>135</v>
      </c>
      <c r="B117" s="50" t="s">
        <v>199</v>
      </c>
      <c r="C117" s="33" t="s">
        <v>200</v>
      </c>
      <c r="D117" s="45">
        <f t="shared" si="34"/>
        <v>0</v>
      </c>
      <c r="E117" s="45">
        <v>0</v>
      </c>
      <c r="F117" s="45">
        <v>0</v>
      </c>
      <c r="G117" s="45">
        <v>0</v>
      </c>
      <c r="H117" s="45">
        <v>0</v>
      </c>
      <c r="I117" s="45">
        <f t="shared" si="35"/>
        <v>1.9067369099999998</v>
      </c>
      <c r="J117" s="45">
        <v>0</v>
      </c>
      <c r="K117" s="45">
        <v>0</v>
      </c>
      <c r="L117" s="45">
        <f>VLOOKUP($B117,'[1]10квФ'!$B$19:$H$133,7,0)</f>
        <v>1.9067369099999998</v>
      </c>
      <c r="M117" s="45">
        <v>0</v>
      </c>
      <c r="N117" s="45">
        <f t="shared" si="25"/>
        <v>-1.9067369099999998</v>
      </c>
      <c r="O117" s="46">
        <v>0</v>
      </c>
      <c r="P117" s="45">
        <v>0</v>
      </c>
      <c r="Q117" s="46">
        <v>0</v>
      </c>
      <c r="R117" s="45">
        <v>0</v>
      </c>
      <c r="S117" s="46">
        <v>0</v>
      </c>
      <c r="T117" s="45">
        <f t="shared" si="26"/>
        <v>-1.9067369099999998</v>
      </c>
      <c r="U117" s="46">
        <v>0</v>
      </c>
      <c r="V117" s="45">
        <v>0</v>
      </c>
      <c r="W117" s="46">
        <v>0</v>
      </c>
      <c r="X117" s="58" t="s">
        <v>246</v>
      </c>
      <c r="Y117" s="14"/>
    </row>
    <row r="118" spans="1:25" ht="31.5" x14ac:dyDescent="0.25">
      <c r="A118" s="33" t="s">
        <v>135</v>
      </c>
      <c r="B118" s="50" t="s">
        <v>201</v>
      </c>
      <c r="C118" s="33" t="s">
        <v>202</v>
      </c>
      <c r="D118" s="45">
        <f t="shared" si="34"/>
        <v>0</v>
      </c>
      <c r="E118" s="45">
        <v>0</v>
      </c>
      <c r="F118" s="45">
        <v>0</v>
      </c>
      <c r="G118" s="45">
        <v>0</v>
      </c>
      <c r="H118" s="45">
        <v>0</v>
      </c>
      <c r="I118" s="45">
        <f t="shared" si="35"/>
        <v>0</v>
      </c>
      <c r="J118" s="45">
        <v>0</v>
      </c>
      <c r="K118" s="45">
        <v>0</v>
      </c>
      <c r="L118" s="45">
        <f>VLOOKUP($B118,'[1]10квФ'!$B$19:$H$133,7,0)</f>
        <v>0</v>
      </c>
      <c r="M118" s="45">
        <v>0</v>
      </c>
      <c r="N118" s="45">
        <f t="shared" si="25"/>
        <v>0</v>
      </c>
      <c r="O118" s="46">
        <v>0</v>
      </c>
      <c r="P118" s="45">
        <v>0</v>
      </c>
      <c r="Q118" s="46">
        <v>0</v>
      </c>
      <c r="R118" s="45">
        <v>0</v>
      </c>
      <c r="S118" s="46">
        <v>0</v>
      </c>
      <c r="T118" s="45">
        <f t="shared" si="26"/>
        <v>0</v>
      </c>
      <c r="U118" s="46">
        <v>0</v>
      </c>
      <c r="V118" s="45">
        <v>0</v>
      </c>
      <c r="W118" s="46">
        <v>0</v>
      </c>
      <c r="X118" s="58"/>
      <c r="Y118" s="14"/>
    </row>
    <row r="119" spans="1:25" ht="31.5" x14ac:dyDescent="0.25">
      <c r="A119" s="33" t="s">
        <v>135</v>
      </c>
      <c r="B119" s="50" t="s">
        <v>203</v>
      </c>
      <c r="C119" s="33" t="s">
        <v>204</v>
      </c>
      <c r="D119" s="45">
        <f t="shared" si="34"/>
        <v>0</v>
      </c>
      <c r="E119" s="45">
        <v>0</v>
      </c>
      <c r="F119" s="45">
        <v>0</v>
      </c>
      <c r="G119" s="45">
        <v>0</v>
      </c>
      <c r="H119" s="45">
        <v>0</v>
      </c>
      <c r="I119" s="45">
        <f t="shared" si="35"/>
        <v>0</v>
      </c>
      <c r="J119" s="45">
        <v>0</v>
      </c>
      <c r="K119" s="45">
        <v>0</v>
      </c>
      <c r="L119" s="45">
        <f>VLOOKUP($B119,'[1]10квФ'!$B$19:$H$133,7,0)</f>
        <v>0</v>
      </c>
      <c r="M119" s="45">
        <v>0</v>
      </c>
      <c r="N119" s="45">
        <f t="shared" si="25"/>
        <v>0</v>
      </c>
      <c r="O119" s="46">
        <v>0</v>
      </c>
      <c r="P119" s="45">
        <v>0</v>
      </c>
      <c r="Q119" s="46">
        <v>0</v>
      </c>
      <c r="R119" s="45">
        <v>0</v>
      </c>
      <c r="S119" s="46">
        <v>0</v>
      </c>
      <c r="T119" s="45">
        <f t="shared" si="26"/>
        <v>0</v>
      </c>
      <c r="U119" s="46">
        <v>0</v>
      </c>
      <c r="V119" s="45">
        <v>0</v>
      </c>
      <c r="W119" s="46">
        <v>0</v>
      </c>
      <c r="X119" s="58"/>
      <c r="Y119" s="14"/>
    </row>
    <row r="120" spans="1:25" ht="47.25" x14ac:dyDescent="0.25">
      <c r="A120" s="33" t="s">
        <v>135</v>
      </c>
      <c r="B120" s="50" t="s">
        <v>205</v>
      </c>
      <c r="C120" s="33" t="s">
        <v>206</v>
      </c>
      <c r="D120" s="45">
        <f t="shared" si="34"/>
        <v>0</v>
      </c>
      <c r="E120" s="45">
        <v>0</v>
      </c>
      <c r="F120" s="45">
        <v>0</v>
      </c>
      <c r="G120" s="45">
        <v>0</v>
      </c>
      <c r="H120" s="45">
        <v>0</v>
      </c>
      <c r="I120" s="45">
        <f t="shared" si="35"/>
        <v>0</v>
      </c>
      <c r="J120" s="45">
        <v>0</v>
      </c>
      <c r="K120" s="45">
        <v>0</v>
      </c>
      <c r="L120" s="45">
        <f>VLOOKUP($B120,'[1]10квФ'!$B$19:$H$133,7,0)</f>
        <v>0</v>
      </c>
      <c r="M120" s="45">
        <v>0</v>
      </c>
      <c r="N120" s="45">
        <f t="shared" si="25"/>
        <v>0</v>
      </c>
      <c r="O120" s="46">
        <v>0</v>
      </c>
      <c r="P120" s="45">
        <v>0</v>
      </c>
      <c r="Q120" s="46">
        <v>0</v>
      </c>
      <c r="R120" s="45">
        <v>0</v>
      </c>
      <c r="S120" s="46">
        <v>0</v>
      </c>
      <c r="T120" s="45">
        <f t="shared" si="26"/>
        <v>0</v>
      </c>
      <c r="U120" s="46">
        <v>0</v>
      </c>
      <c r="V120" s="45">
        <v>0</v>
      </c>
      <c r="W120" s="46">
        <v>0</v>
      </c>
      <c r="X120" s="58"/>
      <c r="Y120" s="14"/>
    </row>
    <row r="121" spans="1:25" ht="31.5" x14ac:dyDescent="0.25">
      <c r="A121" s="33" t="s">
        <v>135</v>
      </c>
      <c r="B121" s="50" t="s">
        <v>207</v>
      </c>
      <c r="C121" s="33" t="s">
        <v>208</v>
      </c>
      <c r="D121" s="45">
        <f t="shared" si="34"/>
        <v>0</v>
      </c>
      <c r="E121" s="45">
        <v>0</v>
      </c>
      <c r="F121" s="45">
        <v>0</v>
      </c>
      <c r="G121" s="45">
        <v>0</v>
      </c>
      <c r="H121" s="45">
        <v>0</v>
      </c>
      <c r="I121" s="45">
        <f t="shared" si="35"/>
        <v>0</v>
      </c>
      <c r="J121" s="45">
        <v>0</v>
      </c>
      <c r="K121" s="45">
        <v>0</v>
      </c>
      <c r="L121" s="45">
        <f>VLOOKUP($B121,'[1]10квФ'!$B$19:$H$133,7,0)</f>
        <v>0</v>
      </c>
      <c r="M121" s="45">
        <v>0</v>
      </c>
      <c r="N121" s="45">
        <f t="shared" si="25"/>
        <v>0</v>
      </c>
      <c r="O121" s="46">
        <v>0</v>
      </c>
      <c r="P121" s="45">
        <v>0</v>
      </c>
      <c r="Q121" s="46">
        <v>0</v>
      </c>
      <c r="R121" s="45">
        <v>0</v>
      </c>
      <c r="S121" s="46">
        <v>0</v>
      </c>
      <c r="T121" s="45">
        <f t="shared" si="26"/>
        <v>0</v>
      </c>
      <c r="U121" s="46">
        <v>0</v>
      </c>
      <c r="V121" s="45">
        <v>0</v>
      </c>
      <c r="W121" s="46">
        <v>0</v>
      </c>
      <c r="X121" s="58"/>
      <c r="Y121" s="14"/>
    </row>
    <row r="122" spans="1:25" ht="31.5" x14ac:dyDescent="0.25">
      <c r="A122" s="33" t="s">
        <v>135</v>
      </c>
      <c r="B122" s="50" t="s">
        <v>209</v>
      </c>
      <c r="C122" s="33" t="s">
        <v>210</v>
      </c>
      <c r="D122" s="45">
        <f t="shared" si="34"/>
        <v>0</v>
      </c>
      <c r="E122" s="45">
        <v>0</v>
      </c>
      <c r="F122" s="45">
        <v>0</v>
      </c>
      <c r="G122" s="45">
        <v>0</v>
      </c>
      <c r="H122" s="45">
        <v>0</v>
      </c>
      <c r="I122" s="45">
        <f t="shared" si="35"/>
        <v>0</v>
      </c>
      <c r="J122" s="45">
        <v>0</v>
      </c>
      <c r="K122" s="45">
        <v>0</v>
      </c>
      <c r="L122" s="45">
        <f>VLOOKUP($B122,'[1]10квФ'!$B$19:$H$133,7,0)</f>
        <v>0</v>
      </c>
      <c r="M122" s="45">
        <v>0</v>
      </c>
      <c r="N122" s="45">
        <f t="shared" si="25"/>
        <v>0</v>
      </c>
      <c r="O122" s="46">
        <v>0</v>
      </c>
      <c r="P122" s="45">
        <v>0</v>
      </c>
      <c r="Q122" s="46">
        <v>0</v>
      </c>
      <c r="R122" s="45">
        <v>0</v>
      </c>
      <c r="S122" s="46">
        <v>0</v>
      </c>
      <c r="T122" s="45">
        <f t="shared" si="26"/>
        <v>0</v>
      </c>
      <c r="U122" s="46">
        <v>0</v>
      </c>
      <c r="V122" s="45">
        <v>0</v>
      </c>
      <c r="W122" s="46">
        <v>0</v>
      </c>
      <c r="X122" s="58"/>
      <c r="Y122" s="14"/>
    </row>
    <row r="123" spans="1:25" ht="126" x14ac:dyDescent="0.25">
      <c r="A123" s="33" t="s">
        <v>135</v>
      </c>
      <c r="B123" s="50" t="s">
        <v>247</v>
      </c>
      <c r="C123" s="33" t="s">
        <v>240</v>
      </c>
      <c r="D123" s="45">
        <f t="shared" ref="D123" si="36">E123+F123+G123+H123</f>
        <v>0</v>
      </c>
      <c r="E123" s="45">
        <v>0</v>
      </c>
      <c r="F123" s="45">
        <v>0</v>
      </c>
      <c r="G123" s="45">
        <v>0</v>
      </c>
      <c r="H123" s="45">
        <v>0</v>
      </c>
      <c r="I123" s="45">
        <f t="shared" ref="I123" si="37">SUM(J123:M123)</f>
        <v>5.4315317199999997</v>
      </c>
      <c r="J123" s="45">
        <v>0</v>
      </c>
      <c r="K123" s="45">
        <v>0</v>
      </c>
      <c r="L123" s="45">
        <f>VLOOKUP($B123,'[1]10квФ'!$B$19:$H$133,7,0)</f>
        <v>5.4315317199999997</v>
      </c>
      <c r="M123" s="45">
        <v>0</v>
      </c>
      <c r="N123" s="45">
        <f t="shared" ref="N123" si="38">D123-I123</f>
        <v>-5.4315317199999997</v>
      </c>
      <c r="O123" s="46">
        <v>0</v>
      </c>
      <c r="P123" s="45">
        <v>0</v>
      </c>
      <c r="Q123" s="46">
        <v>0</v>
      </c>
      <c r="R123" s="45">
        <v>0</v>
      </c>
      <c r="S123" s="46">
        <v>0</v>
      </c>
      <c r="T123" s="45">
        <f t="shared" ref="T123" si="39">G123-L123</f>
        <v>-5.4315317199999997</v>
      </c>
      <c r="U123" s="46">
        <v>0</v>
      </c>
      <c r="V123" s="45">
        <v>0</v>
      </c>
      <c r="W123" s="46">
        <v>0</v>
      </c>
      <c r="X123" s="58" t="s">
        <v>244</v>
      </c>
      <c r="Y123" s="14"/>
    </row>
    <row r="124" spans="1:25" ht="126" x14ac:dyDescent="0.25">
      <c r="A124" s="33" t="s">
        <v>135</v>
      </c>
      <c r="B124" s="50" t="s">
        <v>248</v>
      </c>
      <c r="C124" s="33" t="s">
        <v>240</v>
      </c>
      <c r="D124" s="45">
        <f t="shared" ref="D124" si="40">E124+F124+G124+H124</f>
        <v>0</v>
      </c>
      <c r="E124" s="45">
        <v>0</v>
      </c>
      <c r="F124" s="45">
        <v>0</v>
      </c>
      <c r="G124" s="45">
        <v>0</v>
      </c>
      <c r="H124" s="45">
        <v>0</v>
      </c>
      <c r="I124" s="45">
        <f t="shared" ref="I124" si="41">SUM(J124:M124)</f>
        <v>0.25154791999999998</v>
      </c>
      <c r="J124" s="45">
        <v>0</v>
      </c>
      <c r="K124" s="45">
        <v>0</v>
      </c>
      <c r="L124" s="45">
        <f>VLOOKUP($B124,'[1]10квФ'!$B$19:$H$133,7,0)</f>
        <v>0.25154791999999998</v>
      </c>
      <c r="M124" s="45">
        <v>0</v>
      </c>
      <c r="N124" s="45">
        <f t="shared" ref="N124" si="42">D124-I124</f>
        <v>-0.25154791999999998</v>
      </c>
      <c r="O124" s="46">
        <v>0</v>
      </c>
      <c r="P124" s="45">
        <v>0</v>
      </c>
      <c r="Q124" s="46">
        <v>0</v>
      </c>
      <c r="R124" s="45">
        <v>0</v>
      </c>
      <c r="S124" s="46">
        <v>0</v>
      </c>
      <c r="T124" s="45">
        <f t="shared" ref="T124" si="43">G124-L124</f>
        <v>-0.25154791999999998</v>
      </c>
      <c r="U124" s="46">
        <v>0</v>
      </c>
      <c r="V124" s="45">
        <v>0</v>
      </c>
      <c r="W124" s="46">
        <v>0</v>
      </c>
      <c r="X124" s="58" t="s">
        <v>244</v>
      </c>
      <c r="Y124" s="14"/>
    </row>
    <row r="125" spans="1:25" ht="31.5" x14ac:dyDescent="0.25">
      <c r="A125" s="33" t="s">
        <v>135</v>
      </c>
      <c r="B125" s="50" t="s">
        <v>211</v>
      </c>
      <c r="C125" s="33" t="s">
        <v>212</v>
      </c>
      <c r="D125" s="45">
        <f t="shared" si="34"/>
        <v>0</v>
      </c>
      <c r="E125" s="45">
        <v>0</v>
      </c>
      <c r="F125" s="45">
        <v>0</v>
      </c>
      <c r="G125" s="45">
        <v>0</v>
      </c>
      <c r="H125" s="45">
        <v>0</v>
      </c>
      <c r="I125" s="45">
        <f t="shared" si="35"/>
        <v>0</v>
      </c>
      <c r="J125" s="45">
        <v>0</v>
      </c>
      <c r="K125" s="45">
        <v>0</v>
      </c>
      <c r="L125" s="45">
        <f>VLOOKUP($B125,'[1]10квФ'!$B$19:$H$133,7,0)</f>
        <v>0</v>
      </c>
      <c r="M125" s="45">
        <v>0</v>
      </c>
      <c r="N125" s="45">
        <f t="shared" si="25"/>
        <v>0</v>
      </c>
      <c r="O125" s="46">
        <v>0</v>
      </c>
      <c r="P125" s="45">
        <v>0</v>
      </c>
      <c r="Q125" s="46">
        <v>0</v>
      </c>
      <c r="R125" s="45">
        <v>0</v>
      </c>
      <c r="S125" s="46">
        <v>0</v>
      </c>
      <c r="T125" s="45">
        <f t="shared" si="26"/>
        <v>0</v>
      </c>
      <c r="U125" s="46">
        <v>0</v>
      </c>
      <c r="V125" s="45">
        <v>0</v>
      </c>
      <c r="W125" s="46">
        <v>0</v>
      </c>
      <c r="X125" s="58"/>
      <c r="Y125" s="14"/>
    </row>
    <row r="126" spans="1:25" x14ac:dyDescent="0.25">
      <c r="A126" s="33" t="s">
        <v>135</v>
      </c>
      <c r="B126" s="50" t="s">
        <v>213</v>
      </c>
      <c r="C126" s="33" t="s">
        <v>214</v>
      </c>
      <c r="D126" s="45">
        <f t="shared" si="34"/>
        <v>0</v>
      </c>
      <c r="E126" s="45">
        <v>0</v>
      </c>
      <c r="F126" s="45">
        <v>0</v>
      </c>
      <c r="G126" s="45">
        <v>0</v>
      </c>
      <c r="H126" s="45">
        <v>0</v>
      </c>
      <c r="I126" s="45">
        <f t="shared" si="35"/>
        <v>0</v>
      </c>
      <c r="J126" s="45">
        <v>0</v>
      </c>
      <c r="K126" s="45">
        <v>0</v>
      </c>
      <c r="L126" s="45">
        <f>VLOOKUP($B126,'[1]10квФ'!$B$19:$H$133,7,0)</f>
        <v>0</v>
      </c>
      <c r="M126" s="45">
        <v>0</v>
      </c>
      <c r="N126" s="45">
        <f t="shared" si="25"/>
        <v>0</v>
      </c>
      <c r="O126" s="46">
        <v>0</v>
      </c>
      <c r="P126" s="45">
        <v>0</v>
      </c>
      <c r="Q126" s="46">
        <v>0</v>
      </c>
      <c r="R126" s="45">
        <v>0</v>
      </c>
      <c r="S126" s="46">
        <v>0</v>
      </c>
      <c r="T126" s="45">
        <f t="shared" si="26"/>
        <v>0</v>
      </c>
      <c r="U126" s="46">
        <v>0</v>
      </c>
      <c r="V126" s="45">
        <v>0</v>
      </c>
      <c r="W126" s="46">
        <v>0</v>
      </c>
      <c r="X126" s="58"/>
      <c r="Y126" s="14"/>
    </row>
    <row r="127" spans="1:25" x14ac:dyDescent="0.25">
      <c r="A127" s="33" t="s">
        <v>135</v>
      </c>
      <c r="B127" s="50" t="s">
        <v>215</v>
      </c>
      <c r="C127" s="33" t="s">
        <v>216</v>
      </c>
      <c r="D127" s="45">
        <f t="shared" si="34"/>
        <v>0</v>
      </c>
      <c r="E127" s="45">
        <v>0</v>
      </c>
      <c r="F127" s="45">
        <v>0</v>
      </c>
      <c r="G127" s="45">
        <v>0</v>
      </c>
      <c r="H127" s="45">
        <v>0</v>
      </c>
      <c r="I127" s="45">
        <f t="shared" si="35"/>
        <v>0</v>
      </c>
      <c r="J127" s="45">
        <v>0</v>
      </c>
      <c r="K127" s="45">
        <v>0</v>
      </c>
      <c r="L127" s="45">
        <f>VLOOKUP($B127,'[1]10квФ'!$B$19:$H$133,7,0)</f>
        <v>0</v>
      </c>
      <c r="M127" s="45">
        <v>0</v>
      </c>
      <c r="N127" s="45">
        <f t="shared" si="25"/>
        <v>0</v>
      </c>
      <c r="O127" s="46">
        <v>0</v>
      </c>
      <c r="P127" s="45">
        <v>0</v>
      </c>
      <c r="Q127" s="46">
        <v>0</v>
      </c>
      <c r="R127" s="45">
        <v>0</v>
      </c>
      <c r="S127" s="46">
        <v>0</v>
      </c>
      <c r="T127" s="45">
        <f t="shared" si="26"/>
        <v>0</v>
      </c>
      <c r="U127" s="46">
        <v>0</v>
      </c>
      <c r="V127" s="45">
        <v>0</v>
      </c>
      <c r="W127" s="46">
        <v>0</v>
      </c>
      <c r="X127" s="62"/>
      <c r="Y127" s="14"/>
    </row>
    <row r="128" spans="1:25" ht="31.5" x14ac:dyDescent="0.25">
      <c r="A128" s="33" t="s">
        <v>135</v>
      </c>
      <c r="B128" s="50" t="s">
        <v>217</v>
      </c>
      <c r="C128" s="33" t="s">
        <v>218</v>
      </c>
      <c r="D128" s="45">
        <f t="shared" si="34"/>
        <v>0</v>
      </c>
      <c r="E128" s="45">
        <v>0</v>
      </c>
      <c r="F128" s="45">
        <v>0</v>
      </c>
      <c r="G128" s="45">
        <v>0</v>
      </c>
      <c r="H128" s="45">
        <v>0</v>
      </c>
      <c r="I128" s="45">
        <f t="shared" si="35"/>
        <v>0</v>
      </c>
      <c r="J128" s="45">
        <v>0</v>
      </c>
      <c r="K128" s="45">
        <v>0</v>
      </c>
      <c r="L128" s="45">
        <f>VLOOKUP($B128,'[1]10квФ'!$B$19:$H$133,7,0)</f>
        <v>0</v>
      </c>
      <c r="M128" s="45">
        <v>0</v>
      </c>
      <c r="N128" s="45">
        <f t="shared" si="25"/>
        <v>0</v>
      </c>
      <c r="O128" s="46">
        <v>0</v>
      </c>
      <c r="P128" s="45">
        <v>0</v>
      </c>
      <c r="Q128" s="46">
        <v>0</v>
      </c>
      <c r="R128" s="45">
        <v>0</v>
      </c>
      <c r="S128" s="46">
        <v>0</v>
      </c>
      <c r="T128" s="45">
        <f t="shared" si="26"/>
        <v>0</v>
      </c>
      <c r="U128" s="46">
        <v>0</v>
      </c>
      <c r="V128" s="45">
        <v>0</v>
      </c>
      <c r="W128" s="46">
        <v>0</v>
      </c>
      <c r="X128" s="58"/>
      <c r="Y128" s="14"/>
    </row>
    <row r="129" spans="1:25" ht="31.5" x14ac:dyDescent="0.25">
      <c r="A129" s="33" t="s">
        <v>135</v>
      </c>
      <c r="B129" s="50" t="s">
        <v>219</v>
      </c>
      <c r="C129" s="33" t="s">
        <v>220</v>
      </c>
      <c r="D129" s="45">
        <f t="shared" si="34"/>
        <v>0</v>
      </c>
      <c r="E129" s="45">
        <v>0</v>
      </c>
      <c r="F129" s="45">
        <v>0</v>
      </c>
      <c r="G129" s="45">
        <v>0</v>
      </c>
      <c r="H129" s="45">
        <v>0</v>
      </c>
      <c r="I129" s="45">
        <f t="shared" si="35"/>
        <v>0</v>
      </c>
      <c r="J129" s="45">
        <v>0</v>
      </c>
      <c r="K129" s="45">
        <v>0</v>
      </c>
      <c r="L129" s="45">
        <f>VLOOKUP($B129,'[1]10квФ'!$B$19:$H$133,7,0)</f>
        <v>0</v>
      </c>
      <c r="M129" s="45">
        <v>0</v>
      </c>
      <c r="N129" s="45">
        <f t="shared" si="25"/>
        <v>0</v>
      </c>
      <c r="O129" s="46">
        <v>0</v>
      </c>
      <c r="P129" s="45">
        <v>0</v>
      </c>
      <c r="Q129" s="46">
        <v>0</v>
      </c>
      <c r="R129" s="45">
        <v>0</v>
      </c>
      <c r="S129" s="46">
        <v>0</v>
      </c>
      <c r="T129" s="45">
        <f t="shared" si="26"/>
        <v>0</v>
      </c>
      <c r="U129" s="46">
        <v>0</v>
      </c>
      <c r="V129" s="45">
        <v>0</v>
      </c>
      <c r="W129" s="46">
        <v>0</v>
      </c>
      <c r="X129" s="58"/>
      <c r="Y129" s="14"/>
    </row>
    <row r="130" spans="1:25" ht="31.5" x14ac:dyDescent="0.25">
      <c r="A130" s="33" t="s">
        <v>135</v>
      </c>
      <c r="B130" s="50" t="s">
        <v>221</v>
      </c>
      <c r="C130" s="33" t="s">
        <v>222</v>
      </c>
      <c r="D130" s="45">
        <f t="shared" si="34"/>
        <v>0</v>
      </c>
      <c r="E130" s="45">
        <v>0</v>
      </c>
      <c r="F130" s="45">
        <v>0</v>
      </c>
      <c r="G130" s="45">
        <v>0</v>
      </c>
      <c r="H130" s="45">
        <v>0</v>
      </c>
      <c r="I130" s="45">
        <f t="shared" si="35"/>
        <v>0</v>
      </c>
      <c r="J130" s="45">
        <v>0</v>
      </c>
      <c r="K130" s="45">
        <v>0</v>
      </c>
      <c r="L130" s="45">
        <f>VLOOKUP($B130,'[1]10квФ'!$B$19:$H$133,7,0)</f>
        <v>0</v>
      </c>
      <c r="M130" s="45">
        <v>0</v>
      </c>
      <c r="N130" s="45">
        <f t="shared" si="25"/>
        <v>0</v>
      </c>
      <c r="O130" s="46">
        <v>0</v>
      </c>
      <c r="P130" s="45">
        <v>0</v>
      </c>
      <c r="Q130" s="46">
        <v>0</v>
      </c>
      <c r="R130" s="45">
        <v>0</v>
      </c>
      <c r="S130" s="46">
        <v>0</v>
      </c>
      <c r="T130" s="45">
        <f t="shared" si="26"/>
        <v>0</v>
      </c>
      <c r="U130" s="46">
        <v>0</v>
      </c>
      <c r="V130" s="45">
        <v>0</v>
      </c>
      <c r="W130" s="46">
        <v>0</v>
      </c>
      <c r="X130" s="60"/>
      <c r="Y130" s="14"/>
    </row>
    <row r="131" spans="1:25" ht="31.5" x14ac:dyDescent="0.25">
      <c r="A131" s="33" t="s">
        <v>135</v>
      </c>
      <c r="B131" s="50" t="s">
        <v>223</v>
      </c>
      <c r="C131" s="33" t="s">
        <v>224</v>
      </c>
      <c r="D131" s="45">
        <f t="shared" si="34"/>
        <v>0</v>
      </c>
      <c r="E131" s="45">
        <v>0</v>
      </c>
      <c r="F131" s="45">
        <v>0</v>
      </c>
      <c r="G131" s="45">
        <v>0</v>
      </c>
      <c r="H131" s="45">
        <v>0</v>
      </c>
      <c r="I131" s="45">
        <f t="shared" si="35"/>
        <v>0</v>
      </c>
      <c r="J131" s="45">
        <v>0</v>
      </c>
      <c r="K131" s="45">
        <v>0</v>
      </c>
      <c r="L131" s="45">
        <f>VLOOKUP($B131,'[1]10квФ'!$B$19:$H$133,7,0)</f>
        <v>0</v>
      </c>
      <c r="M131" s="45">
        <v>0</v>
      </c>
      <c r="N131" s="45">
        <f t="shared" si="25"/>
        <v>0</v>
      </c>
      <c r="O131" s="46">
        <v>0</v>
      </c>
      <c r="P131" s="45">
        <v>0</v>
      </c>
      <c r="Q131" s="46">
        <v>0</v>
      </c>
      <c r="R131" s="45">
        <v>0</v>
      </c>
      <c r="S131" s="46">
        <v>0</v>
      </c>
      <c r="T131" s="45">
        <f t="shared" si="26"/>
        <v>0</v>
      </c>
      <c r="U131" s="46">
        <v>0</v>
      </c>
      <c r="V131" s="45">
        <v>0</v>
      </c>
      <c r="W131" s="46">
        <v>0</v>
      </c>
      <c r="X131" s="58"/>
      <c r="Y131" s="14"/>
    </row>
    <row r="132" spans="1:25" ht="31.5" x14ac:dyDescent="0.25">
      <c r="A132" s="33" t="s">
        <v>135</v>
      </c>
      <c r="B132" s="50" t="s">
        <v>225</v>
      </c>
      <c r="C132" s="33" t="s">
        <v>226</v>
      </c>
      <c r="D132" s="45">
        <f t="shared" si="34"/>
        <v>0</v>
      </c>
      <c r="E132" s="45">
        <v>0</v>
      </c>
      <c r="F132" s="45">
        <v>0</v>
      </c>
      <c r="G132" s="45">
        <v>0</v>
      </c>
      <c r="H132" s="45">
        <v>0</v>
      </c>
      <c r="I132" s="45">
        <f t="shared" si="35"/>
        <v>0</v>
      </c>
      <c r="J132" s="45">
        <v>0</v>
      </c>
      <c r="K132" s="45">
        <v>0</v>
      </c>
      <c r="L132" s="45">
        <f>VLOOKUP($B132,'[1]10квФ'!$B$19:$H$133,7,0)</f>
        <v>0</v>
      </c>
      <c r="M132" s="45">
        <v>0</v>
      </c>
      <c r="N132" s="45">
        <f t="shared" si="25"/>
        <v>0</v>
      </c>
      <c r="O132" s="46">
        <v>0</v>
      </c>
      <c r="P132" s="45">
        <v>0</v>
      </c>
      <c r="Q132" s="46">
        <v>0</v>
      </c>
      <c r="R132" s="45">
        <v>0</v>
      </c>
      <c r="S132" s="46">
        <v>0</v>
      </c>
      <c r="T132" s="45">
        <f t="shared" si="26"/>
        <v>0</v>
      </c>
      <c r="U132" s="46">
        <v>0</v>
      </c>
      <c r="V132" s="45">
        <v>0</v>
      </c>
      <c r="W132" s="46">
        <v>0</v>
      </c>
      <c r="X132" s="58"/>
      <c r="Y132" s="14"/>
    </row>
    <row r="133" spans="1:25" ht="31.5" x14ac:dyDescent="0.25">
      <c r="A133" s="33" t="s">
        <v>135</v>
      </c>
      <c r="B133" s="50" t="s">
        <v>227</v>
      </c>
      <c r="C133" s="33" t="s">
        <v>228</v>
      </c>
      <c r="D133" s="45">
        <f t="shared" si="34"/>
        <v>0</v>
      </c>
      <c r="E133" s="45">
        <v>0</v>
      </c>
      <c r="F133" s="45">
        <v>0</v>
      </c>
      <c r="G133" s="45">
        <v>0</v>
      </c>
      <c r="H133" s="45">
        <v>0</v>
      </c>
      <c r="I133" s="45">
        <f t="shared" si="35"/>
        <v>0</v>
      </c>
      <c r="J133" s="45">
        <v>0</v>
      </c>
      <c r="K133" s="45">
        <v>0</v>
      </c>
      <c r="L133" s="45">
        <f>VLOOKUP($B133,'[1]10квФ'!$B$19:$H$133,7,0)</f>
        <v>0</v>
      </c>
      <c r="M133" s="45">
        <v>0</v>
      </c>
      <c r="N133" s="45">
        <f t="shared" si="25"/>
        <v>0</v>
      </c>
      <c r="O133" s="46">
        <v>0</v>
      </c>
      <c r="P133" s="45">
        <v>0</v>
      </c>
      <c r="Q133" s="46">
        <v>0</v>
      </c>
      <c r="R133" s="45">
        <v>0</v>
      </c>
      <c r="S133" s="46">
        <v>0</v>
      </c>
      <c r="T133" s="45">
        <f t="shared" si="26"/>
        <v>0</v>
      </c>
      <c r="U133" s="46">
        <v>0</v>
      </c>
      <c r="V133" s="45">
        <v>0</v>
      </c>
      <c r="W133" s="46">
        <v>0</v>
      </c>
      <c r="X133" s="62"/>
      <c r="Y133" s="14"/>
    </row>
    <row r="134" spans="1:25" ht="47.25" x14ac:dyDescent="0.25">
      <c r="A134" s="33" t="s">
        <v>135</v>
      </c>
      <c r="B134" s="50" t="s">
        <v>229</v>
      </c>
      <c r="C134" s="33" t="s">
        <v>230</v>
      </c>
      <c r="D134" s="45">
        <f t="shared" si="34"/>
        <v>0</v>
      </c>
      <c r="E134" s="45">
        <v>0</v>
      </c>
      <c r="F134" s="45">
        <v>0</v>
      </c>
      <c r="G134" s="45">
        <v>0</v>
      </c>
      <c r="H134" s="45">
        <v>0</v>
      </c>
      <c r="I134" s="45">
        <f t="shared" si="35"/>
        <v>0</v>
      </c>
      <c r="J134" s="45">
        <v>0</v>
      </c>
      <c r="K134" s="45">
        <v>0</v>
      </c>
      <c r="L134" s="45">
        <f>VLOOKUP($B134,'[1]10квФ'!$B$19:$H$133,7,0)</f>
        <v>0</v>
      </c>
      <c r="M134" s="45">
        <v>0</v>
      </c>
      <c r="N134" s="45">
        <f t="shared" si="25"/>
        <v>0</v>
      </c>
      <c r="O134" s="46">
        <v>0</v>
      </c>
      <c r="P134" s="45">
        <v>0</v>
      </c>
      <c r="Q134" s="46">
        <v>0</v>
      </c>
      <c r="R134" s="45">
        <v>0</v>
      </c>
      <c r="S134" s="46">
        <v>0</v>
      </c>
      <c r="T134" s="45">
        <f t="shared" si="26"/>
        <v>0</v>
      </c>
      <c r="U134" s="46">
        <v>0</v>
      </c>
      <c r="V134" s="45">
        <v>0</v>
      </c>
      <c r="W134" s="46">
        <v>0</v>
      </c>
      <c r="X134" s="62"/>
      <c r="Y134" s="14"/>
    </row>
    <row r="135" spans="1:25" ht="31.5" x14ac:dyDescent="0.25">
      <c r="A135" s="33" t="s">
        <v>135</v>
      </c>
      <c r="B135" s="50" t="s">
        <v>231</v>
      </c>
      <c r="C135" s="33" t="s">
        <v>232</v>
      </c>
      <c r="D135" s="45">
        <f t="shared" si="34"/>
        <v>0</v>
      </c>
      <c r="E135" s="45">
        <v>0</v>
      </c>
      <c r="F135" s="45">
        <v>0</v>
      </c>
      <c r="G135" s="45">
        <v>0</v>
      </c>
      <c r="H135" s="45">
        <v>0</v>
      </c>
      <c r="I135" s="45">
        <f t="shared" si="35"/>
        <v>0</v>
      </c>
      <c r="J135" s="45">
        <v>0</v>
      </c>
      <c r="K135" s="45">
        <v>0</v>
      </c>
      <c r="L135" s="45">
        <f>VLOOKUP($B135,'[1]10квФ'!$B$19:$H$133,7,0)</f>
        <v>0</v>
      </c>
      <c r="M135" s="45">
        <v>0</v>
      </c>
      <c r="N135" s="45">
        <f t="shared" si="25"/>
        <v>0</v>
      </c>
      <c r="O135" s="46">
        <v>0</v>
      </c>
      <c r="P135" s="45">
        <v>0</v>
      </c>
      <c r="Q135" s="46">
        <v>0</v>
      </c>
      <c r="R135" s="45">
        <v>0</v>
      </c>
      <c r="S135" s="46">
        <v>0</v>
      </c>
      <c r="T135" s="45">
        <f t="shared" si="26"/>
        <v>0</v>
      </c>
      <c r="U135" s="46">
        <v>0</v>
      </c>
      <c r="V135" s="45">
        <v>0</v>
      </c>
      <c r="W135" s="46">
        <v>0</v>
      </c>
      <c r="X135" s="62"/>
      <c r="Y135" s="14"/>
    </row>
  </sheetData>
  <autoFilter ref="A20:BT135"/>
  <mergeCells count="33">
    <mergeCell ref="A11:X11"/>
    <mergeCell ref="A4:X4"/>
    <mergeCell ref="A5:X5"/>
    <mergeCell ref="A7:X7"/>
    <mergeCell ref="A8:X8"/>
    <mergeCell ref="A10:X10"/>
    <mergeCell ref="T17:U18"/>
    <mergeCell ref="M18:M19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R17:S18"/>
    <mergeCell ref="L18:L19"/>
    <mergeCell ref="D17:H17"/>
    <mergeCell ref="I17:M17"/>
    <mergeCell ref="N17:O18"/>
    <mergeCell ref="P17:Q18"/>
    <mergeCell ref="G18:G19"/>
    <mergeCell ref="H18:H19"/>
    <mergeCell ref="I18:I19"/>
    <mergeCell ref="J18:J19"/>
    <mergeCell ref="K18:K19"/>
  </mergeCells>
  <printOptions horizontalCentered="1"/>
  <pageMargins left="0" right="0" top="0.19685039370078741" bottom="0" header="0.51181102362204722" footer="0.5118110236220472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filippovamv</dc:creator>
  <cp:lastModifiedBy>BurmakinaEV</cp:lastModifiedBy>
  <cp:lastPrinted>2018-08-09T09:16:28Z</cp:lastPrinted>
  <dcterms:created xsi:type="dcterms:W3CDTF">2018-08-09T02:07:48Z</dcterms:created>
  <dcterms:modified xsi:type="dcterms:W3CDTF">2022-08-11T05:39:15Z</dcterms:modified>
</cp:coreProperties>
</file>