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00"/>
  </bookViews>
  <sheets>
    <sheet name="Сведения о количестве договоров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123Graph_A" hidden="1">[1]Кедровский!#REF!</definedName>
    <definedName name="__123Graph_AGraph1" hidden="1">[1]Кедровский!#REF!</definedName>
    <definedName name="__123Graph_AGraph2" hidden="1">[1]Кедровский!#REF!</definedName>
    <definedName name="__123Graph_AGraph3" hidden="1">[1]Кедровский!#REF!</definedName>
    <definedName name="__123Graph_AGraph4" hidden="1">[1]Кедровский!#REF!</definedName>
    <definedName name="__123Graph_BGRAPH1" hidden="1">'[2]на 1 тут'!#REF!</definedName>
    <definedName name="__123Graph_BGRAPH2" hidden="1">'[2]на 1 тут'!#REF!</definedName>
    <definedName name="__123Graph_CGRAPH1" hidden="1">'[2]на 1 тут'!#REF!</definedName>
    <definedName name="__123Graph_CGRAPH2" hidden="1">'[2]на 1 тут'!#REF!</definedName>
    <definedName name="__123Graph_LBL_AGRAPH1" hidden="1">'[2]на 1 тут'!#REF!</definedName>
    <definedName name="__123Graph_X" hidden="1">[1]Кедровский!#REF!</definedName>
    <definedName name="__123Graph_XGraph1" hidden="1">[1]Кедровский!#REF!</definedName>
    <definedName name="__123Graph_XGraph2" hidden="1">[1]Кедровский!#REF!</definedName>
    <definedName name="__123Graph_XGraph3" hidden="1">[1]Кедровский!#REF!</definedName>
    <definedName name="__123Graph_XGraph4" hidden="1">[1]Кедровский!#REF!</definedName>
    <definedName name="__IntlFixup" hidden="1">TRUE</definedName>
    <definedName name="_123A" hidden="1">[1]Кедровский!#REF!</definedName>
    <definedName name="_123G_A" hidden="1">[1]Кедровский!#REF!</definedName>
    <definedName name="_123Graph_XGraph4" localSheetId="0" hidden="1">#REF!</definedName>
    <definedName name="_123Graph_XGraph4" hidden="1">#REF!</definedName>
    <definedName name="_xlnm._FilterDatabase" localSheetId="0" hidden="1">#REF!</definedName>
    <definedName name="_xlnm._FilterDatabase" hidden="1">#REF!</definedName>
    <definedName name="a">[3]Справочник!$B$7</definedName>
    <definedName name="AccessDatabase" hidden="1">"C:\My Documents\vlad\Var_2\can270398v2t05.mdb"</definedName>
    <definedName name="anscount" hidden="1">1</definedName>
    <definedName name="limcount" hidden="1">1</definedName>
    <definedName name="sencount" hidden="1">1</definedName>
    <definedName name="SVERKA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SVERKA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UnitList" localSheetId="0">[4]Справочник!$A$1:$A$24</definedName>
    <definedName name="UnitList">[5]Справочник!$A$1:$A$24</definedName>
    <definedName name="wrn.1." localSheetId="0" hidden="1">{"konoplin - Личное представление",#N/A,TRUE,"ФинПлан_1кв";"konoplin - Личное представление",#N/A,TRUE,"ФинПлан_2кв"}</definedName>
    <definedName name="wrn.1." hidden="1">{"konoplin - Личное представление",#N/A,TRUE,"ФинПлан_1кв";"konoplin - Личное представление",#N/A,TRUE,"ФинПлан_2кв"}</definedName>
    <definedName name="wrn.SVERKA." localSheetId="0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SVERKA." hidden="1">{#N/A,#N/A,FALSE,"REC";#N/A,#N/A,FALSE,"ASSETS";#N/A,#N/A,FALSE,"LIABILITIES";#N/A,#N/A,FALSE,"P&amp;L";#N/A,#N/A,FALSE,"FUNDS";#N/A,#N/A,FALSE,"CASH";#N/A,#N/A,FALSE,"1,2";#N/A,#N/A,FALSE,"3";#N/A,#N/A,FALSE,"4";#N/A,#N/A,FALSE,"5,6,7";#N/A,#N/A,FALSE,"8,9"}</definedName>
    <definedName name="wrn.Сравнение._.с._.отраслями." localSheetId="0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Z_30FEE15E_D26F_11D4_A6F7_00508B6A7686_.wvu.FilterData" localSheetId="0" hidden="1">#REF!</definedName>
    <definedName name="Z_30FEE15E_D26F_11D4_A6F7_00508B6A7686_.wvu.FilterData" hidden="1">#REF!</definedName>
    <definedName name="Z_30FEE15E_D26F_11D4_A6F7_00508B6A7686_.wvu.PrintArea" localSheetId="0" hidden="1">#REF!</definedName>
    <definedName name="Z_30FEE15E_D26F_11D4_A6F7_00508B6A7686_.wvu.PrintArea" hidden="1">#REF!</definedName>
    <definedName name="Z_30FEE15E_D26F_11D4_A6F7_00508B6A7686_.wvu.PrintTitles" localSheetId="0" hidden="1">#REF!</definedName>
    <definedName name="Z_30FEE15E_D26F_11D4_A6F7_00508B6A7686_.wvu.PrintTitles" hidden="1">#REF!</definedName>
    <definedName name="Z_30FEE15E_D26F_11D4_A6F7_00508B6A7686_.wvu.Rows" localSheetId="0" hidden="1">#REF!</definedName>
    <definedName name="Z_30FEE15E_D26F_11D4_A6F7_00508B6A7686_.wvu.Rows" hidden="1">#REF!</definedName>
    <definedName name="Z_84D3CEF4_66F4_49D4_8E63_7AD8407A0E19_.wvu.PrintArea" localSheetId="0" hidden="1">'Сведения о количестве договоров'!$A$1:$H$12</definedName>
    <definedName name="Внеплановый" localSheetId="0">[3]Справочник!$B$5</definedName>
    <definedName name="Внеплановый">[6]Справочник!$B$5</definedName>
    <definedName name="вуув" localSheetId="0" hidden="1">{#N/A,#N/A,TRUE,"Лист1";#N/A,#N/A,TRUE,"Лист2";#N/A,#N/A,TRUE,"Лист3"}</definedName>
    <definedName name="вуув" hidden="1">{#N/A,#N/A,TRUE,"Лист1";#N/A,#N/A,TRUE,"Лист2";#N/A,#N/A,TRUE,"Лист3"}</definedName>
    <definedName name="грприрцфв00ав98" localSheetId="0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0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а">#REF!</definedName>
    <definedName name="Доб.кв." hidden="1">'[7]Добыча-факт'!$J$90:$L$90</definedName>
    <definedName name="ЕП">#REF!</definedName>
    <definedName name="ЗПП" localSheetId="0">[3]Справочник!$C$5</definedName>
    <definedName name="ЗПП">[6]Справочник!$C$5</definedName>
    <definedName name="индцкавг98" localSheetId="0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ййй" localSheetId="0" hidden="1">#REF!</definedName>
    <definedName name="ййй" hidden="1">#REF!</definedName>
    <definedName name="ййц" localSheetId="0" hidden="1">#REF!</definedName>
    <definedName name="ййц" hidden="1">#REF!</definedName>
    <definedName name="йцу" localSheetId="0" hidden="1">#REF!</definedName>
    <definedName name="йцу" hidden="1">#REF!</definedName>
    <definedName name="кео" hidden="1">[1]Кедровский!#REF!</definedName>
    <definedName name="кеппппппппппп" localSheetId="0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орректно" localSheetId="0">[4]Контроллер!$A$1</definedName>
    <definedName name="Корректно">[5]Контроллер!$A$1</definedName>
    <definedName name="КПЗ" localSheetId="0">[3]Справочник!$B$3</definedName>
    <definedName name="КПЗ">[6]Справочник!$B$3</definedName>
    <definedName name="КПЗуд" localSheetId="0">[3]Справочник!$B$4</definedName>
    <definedName name="КПЗуд">[6]Справочник!$B$4</definedName>
    <definedName name="кпрп" hidden="1">[1]Кедровский!#REF!</definedName>
    <definedName name="МинАут" localSheetId="0">#REF!</definedName>
    <definedName name="МинАут">#REF!</definedName>
    <definedName name="нгл" hidden="1">[1]Кедровский!#REF!</definedName>
    <definedName name="Нет">#REF!</definedName>
    <definedName name="О_ПланДатаСтарт" localSheetId="0">#REF!</definedName>
    <definedName name="О_ПланДатаСтарт">#REF!</definedName>
    <definedName name="О_ПланДатаФиниш" localSheetId="0">#REF!</definedName>
    <definedName name="О_ПланДатаФиниш">#REF!</definedName>
    <definedName name="О_ПланОрганизатор" localSheetId="0">#REF!</definedName>
    <definedName name="О_ПланОрганизатор">#REF!</definedName>
    <definedName name="О_ПланСпособ" localSheetId="0">#REF!</definedName>
    <definedName name="О_ПланСпособ">#REF!</definedName>
    <definedName name="О_ПланСумма" localSheetId="0">#REF!</definedName>
    <definedName name="О_ПланСумма">#REF!</definedName>
    <definedName name="О_Причины" localSheetId="0">#REF!</definedName>
    <definedName name="О_Причины">#REF!</definedName>
    <definedName name="О_Статус" localSheetId="0">#REF!</definedName>
    <definedName name="О_Статус">#REF!</definedName>
    <definedName name="О_СтатусЛота" localSheetId="0">#REF!</definedName>
    <definedName name="О_СтатусЛота">#REF!</definedName>
    <definedName name="О_Тип" localSheetId="0">#REF!</definedName>
    <definedName name="О_Тип">#REF!</definedName>
    <definedName name="О_ФактДатаСтарт" localSheetId="0">#REF!</definedName>
    <definedName name="О_ФактДатаСтарт">#REF!</definedName>
    <definedName name="О_ФактДатаФиниш" localSheetId="0">#REF!</definedName>
    <definedName name="О_ФактДатаФиниш">#REF!</definedName>
    <definedName name="О_ФактОрганизатор" localSheetId="0">#REF!</definedName>
    <definedName name="О_ФактОрганизатор">#REF!</definedName>
    <definedName name="О_ФактСамозакуп" localSheetId="0">#REF!</definedName>
    <definedName name="О_ФактСамозакуп">#REF!</definedName>
    <definedName name="О_ФактСпособ" localSheetId="0">#REF!</definedName>
    <definedName name="О_ФактСпособ">#REF!</definedName>
    <definedName name="О_ФактСумма" localSheetId="0">#REF!</definedName>
    <definedName name="О_ФактСумма">#REF!</definedName>
    <definedName name="_xlnm.Print_Area" localSheetId="0">'Сведения о количестве договоров'!$A$1:$AQ$13</definedName>
    <definedName name="папа" localSheetId="0" hidden="1">{"konoplin - Личное представление",#N/A,TRUE,"ФинПлан_1кв";"konoplin - Личное представление",#N/A,TRUE,"ФинПлан_2кв"}</definedName>
    <definedName name="папа" hidden="1">{"konoplin - Личное представление",#N/A,TRUE,"ФинПлан_1кв";"konoplin - Личное представление",#N/A,TRUE,"ФинПлан_2кв"}</definedName>
    <definedName name="прибыль3" localSheetId="0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остаяЗакупка" localSheetId="0">[3]Справочник!$C$7</definedName>
    <definedName name="ПростаяЗакупка">[6]Справочник!$C$7</definedName>
    <definedName name="ПрямаяЗакупка" localSheetId="0">[3]Справочник!$C$8</definedName>
    <definedName name="ПрямаяЗакупка">[6]Справочник!$C$8</definedName>
    <definedName name="Работы" localSheetId="0">[3]Справочник!$A$4</definedName>
    <definedName name="Работы">[6]Справочник!$A$4</definedName>
    <definedName name="РазоваяЗакупка" localSheetId="0">[3]Справочник!$C$9</definedName>
    <definedName name="РазоваяЗакупка">[6]Справочник!$C$9</definedName>
    <definedName name="рис1" localSheetId="0" hidden="1">{#N/A,#N/A,TRUE,"Лист1";#N/A,#N/A,TRUE,"Лист2";#N/A,#N/A,TRUE,"Лист3"}</definedName>
    <definedName name="рис1" hidden="1">{#N/A,#N/A,TRUE,"Лист1";#N/A,#N/A,TRUE,"Лист2";#N/A,#N/A,TRUE,"Лист3"}</definedName>
    <definedName name="с_Общество" localSheetId="0">[8]Справочник!$A$9</definedName>
    <definedName name="с_Общество">[9]Справочник!$A$9</definedName>
    <definedName name="с_Организатор" localSheetId="0">[8]Справочник!$D$1:$D$2</definedName>
    <definedName name="с_Организатор">[9]Справочник!$D$1:$D$2</definedName>
    <definedName name="с_Причины" localSheetId="0">[3]Справочник!$G$3:$G$11</definedName>
    <definedName name="с_Причины">[6]Справочник!$G$3:$G$11</definedName>
    <definedName name="с_Способ" localSheetId="0">[8]Справочник!$C$1:$C$7</definedName>
    <definedName name="с_Способ">[9]Справочник!$C$1:$C$7</definedName>
    <definedName name="с_Статус" localSheetId="0">[3]Справочник!$B$3:$B$7</definedName>
    <definedName name="с_Статус">[6]Справочник!$B$3:$B$7</definedName>
    <definedName name="с_СтатусПроцедуры" localSheetId="0">[8]Справочник!$E$1:$E$2</definedName>
    <definedName name="с_СтатусПроцедуры">[9]Справочник!$E$1:$E$2</definedName>
    <definedName name="с_Тип" localSheetId="0">[3]Справочник!$A$3:$A$4</definedName>
    <definedName name="с_Тип">[6]Справочник!$A$3:$A$4</definedName>
    <definedName name="СМСП">#REF!</definedName>
    <definedName name="Состоялась" localSheetId="0">[3]Справочник!$E$3</definedName>
    <definedName name="Состоялась">[6]Справочник!$E$3</definedName>
    <definedName name="Способ">#REF!</definedName>
    <definedName name="Срочный" localSheetId="0">[3]Справочник!$B$7</definedName>
    <definedName name="Срочный">[6]Справочник!$B$7</definedName>
    <definedName name="Старт" localSheetId="0">[3]Период!$C$4</definedName>
    <definedName name="Старт">[6]Период!$C$4</definedName>
    <definedName name="ТМЦ" localSheetId="0">[3]Справочник!$A$3</definedName>
    <definedName name="ТМЦ">[6]Справочник!$A$3</definedName>
    <definedName name="тп" localSheetId="0" hidden="1">{#N/A,#N/A,TRUE,"Лист1";#N/A,#N/A,TRUE,"Лист2";#N/A,#N/A,TRUE,"Лист3"}</definedName>
    <definedName name="тп" hidden="1">{#N/A,#N/A,TRUE,"Лист1";#N/A,#N/A,TRUE,"Лист2";#N/A,#N/A,TRUE,"Лист3"}</definedName>
    <definedName name="укеееукеееееееееееееее" localSheetId="0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0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СЗО" localSheetId="0">[3]Справочник!$D$3</definedName>
    <definedName name="УСЗО">[6]Справочник!$D$3</definedName>
    <definedName name="ф" localSheetId="0" hidden="1">{"konoplin - Личное представление",#N/A,TRUE,"ФинПлан_1кв";"konoplin - Личное представление",#N/A,TRUE,"ФинПлан_2кв"}</definedName>
    <definedName name="ф" hidden="1">{"konoplin - Личное представление",#N/A,TRUE,"ФинПлан_1кв";"konoplin - Личное представление",#N/A,TRUE,"ФинПлан_2кв"}</definedName>
    <definedName name="Финиш" localSheetId="0">[3]Период!$C$5</definedName>
    <definedName name="Финиш">[6]Период!$C$5</definedName>
    <definedName name="Цена_договора">#REF!</definedName>
    <definedName name="цукц" hidden="1">[1]Кедровский!#REF!</definedName>
    <definedName name="ыуаы" localSheetId="0" hidden="1">{#N/A,#N/A,TRUE,"Лист1";#N/A,#N/A,TRUE,"Лист2";#N/A,#N/A,TRUE,"Лист3"}</definedName>
    <definedName name="ыуаы" hidden="1">{#N/A,#N/A,TRUE,"Лист1";#N/A,#N/A,TRUE,"Лист2";#N/A,#N/A,TRUE,"Лист3"}</definedName>
  </definedNames>
  <calcPr calcId="162913"/>
</workbook>
</file>

<file path=xl/calcChain.xml><?xml version="1.0" encoding="utf-8"?>
<calcChain xmlns="http://schemas.openxmlformats.org/spreadsheetml/2006/main">
  <c r="AD7" i="5" l="1"/>
  <c r="AC7" i="5"/>
  <c r="AD6" i="5"/>
  <c r="AC6" i="5"/>
  <c r="AB7" i="5" l="1"/>
  <c r="AA7" i="5"/>
  <c r="AB6" i="5"/>
  <c r="AA6" i="5"/>
  <c r="Z7" i="5" l="1"/>
  <c r="Y7" i="5"/>
  <c r="Z6" i="5"/>
  <c r="Y6" i="5"/>
  <c r="X7" i="5" l="1"/>
  <c r="W7" i="5"/>
  <c r="X6" i="5"/>
  <c r="W6" i="5"/>
  <c r="V7" i="5" l="1"/>
  <c r="U7" i="5"/>
  <c r="V6" i="5"/>
  <c r="U6" i="5"/>
  <c r="T7" i="5" l="1"/>
  <c r="S7" i="5"/>
  <c r="T6" i="5"/>
  <c r="S6" i="5"/>
  <c r="R7" i="5" l="1"/>
  <c r="Q7" i="5"/>
  <c r="R6" i="5"/>
  <c r="Q6" i="5"/>
  <c r="P7" i="5" l="1"/>
  <c r="O7" i="5"/>
  <c r="P6" i="5"/>
  <c r="O6" i="5"/>
  <c r="N7" i="5" l="1"/>
  <c r="M7" i="5"/>
  <c r="N6" i="5"/>
  <c r="M6" i="5"/>
  <c r="L6" i="5" l="1"/>
  <c r="K6" i="5"/>
  <c r="J7" i="5" l="1"/>
  <c r="J6" i="5"/>
  <c r="I6" i="5"/>
  <c r="H6" i="5" l="1"/>
  <c r="H7" i="5" l="1"/>
  <c r="G7" i="5"/>
  <c r="G6" i="5"/>
</calcChain>
</file>

<file path=xl/sharedStrings.xml><?xml version="1.0" encoding="utf-8"?>
<sst xmlns="http://schemas.openxmlformats.org/spreadsheetml/2006/main" count="42" uniqueCount="20">
  <si>
    <t>№ п/п</t>
  </si>
  <si>
    <t>Количество договоров</t>
  </si>
  <si>
    <t>Наименование сведений</t>
  </si>
  <si>
    <t>Сведения о количестве и об общей стоимости договоров, заключенных заказчиком по результатам закупки товаров, работ, услуг, в том числе об общей стоимости договоров, информация о которых не внесена в реестр договоров в соответствии с частью 3 статьи 4.1 223-ФЗ от 18.07.2011</t>
  </si>
  <si>
    <t>Сведения о количестве и стоимости договоров, заключенных заказчиком по результатам закупки у единственного поставщика (исполнителя, подрядчика)</t>
  </si>
  <si>
    <t>Сведения о количестве и стоимости договоров, заключенных заказчиком с единственным поставщиком (исполнителем, подрядчиком) по результатам конкурентной закупки, признанной несостоявшейся</t>
  </si>
  <si>
    <t>Общая стоимость договоров, руб. с НДС</t>
  </si>
  <si>
    <t>Январь 2023</t>
  </si>
  <si>
    <t>Сведения о количестве и общей стоимости договоров за 2023 год</t>
  </si>
  <si>
    <t>Февраль 2023</t>
  </si>
  <si>
    <t>Март 2023</t>
  </si>
  <si>
    <t>Апрель 2023</t>
  </si>
  <si>
    <t>Май 2023</t>
  </si>
  <si>
    <t>Июнь 2023</t>
  </si>
  <si>
    <t>Июль 2023</t>
  </si>
  <si>
    <t>Август 2023</t>
  </si>
  <si>
    <t>Сентябрь 2023</t>
  </si>
  <si>
    <t>Октябрь 2023</t>
  </si>
  <si>
    <t>Ноябрь 2023</t>
  </si>
  <si>
    <t>Декабрь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</si>
</sst>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2">
    <numFmt numFmtId="41" formatCode="_-* #,##0_-;\-* #,##0_-;_-* &quot;-&quot;_-;_-@_-"/>
    <numFmt numFmtId="43" formatCode="_-* #,##0.00_-;\-* #,##0.00_-;_-* &quot;-&quot;??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dd\-mmm\-yy"/>
    <numFmt numFmtId="167" formatCode="_-* #,##0\ &quot;руб&quot;_-;\-* #,##0\ &quot;руб&quot;_-;_-* &quot;-&quot;\ &quot;руб&quot;_-;_-@_-"/>
    <numFmt numFmtId="168" formatCode="mmmm\ d\,\ yyyy"/>
    <numFmt numFmtId="169" formatCode="&quot;?.&quot;#,##0_);[Red]\(&quot;?.&quot;#,##0\)"/>
    <numFmt numFmtId="170" formatCode="&quot;?.&quot;#,##0.00_);[Red]\(&quot;?.&quot;#,##0.00\)"/>
    <numFmt numFmtId="171" formatCode="_-* #,##0\ _F_-;\-* #,##0\ _F_-;_-* &quot;-&quot;\ _F_-;_-@_-"/>
    <numFmt numFmtId="172" formatCode="_-* #,##0.00\ _F_-;\-* #,##0.00\ _F_-;_-* &quot;-&quot;??\ _F_-;_-@_-"/>
    <numFmt numFmtId="173" formatCode="&quot;$&quot;#,##0_);[Red]\(&quot;$&quot;#,##0\)"/>
    <numFmt numFmtId="174" formatCode="_-* #,##0.00\ &quot;F&quot;_-;\-* #,##0.00\ &quot;F&quot;_-;_-* &quot;-&quot;??\ &quot;F&quot;_-;_-@_-"/>
    <numFmt numFmtId="175" formatCode="\$#,##0\ ;\(\$#,##0\)"/>
    <numFmt numFmtId="176" formatCode="_-* #,##0.00\ [$€]_-;\-* #,##0.00\ [$€]_-;_-* &quot;-&quot;??\ [$€]_-;_-@_-"/>
    <numFmt numFmtId="177" formatCode="_(* #,##0_);_(* \(#,##0\);_(* &quot;-&quot;_);_(@_)"/>
    <numFmt numFmtId="178" formatCode="#,##0_ ;[Red]\-#,##0\ "/>
    <numFmt numFmtId="179" formatCode="_(* #,##0_);_(* \(#,##0\);_(* &quot;-&quot;??_);_(@_)"/>
    <numFmt numFmtId="180" formatCode="_(&quot;$&quot;* #,##0_);_(&quot;$&quot;* \(#,##0\);_(&quot;$&quot;* &quot;-&quot;_);_(@_)"/>
    <numFmt numFmtId="181" formatCode="_(&quot;$&quot;* #,##0.00_);_(&quot;$&quot;* \(#,##0.00\);_(&quot;$&quot;* &quot;-&quot;??_);_(@_)"/>
    <numFmt numFmtId="182" formatCode="#,##0.0;[Red]#,##0.0"/>
    <numFmt numFmtId="183" formatCode="#,##0_);[Red]\(#,##0\)"/>
    <numFmt numFmtId="184" formatCode="#,##0.00_);[Red]\(#,##0.00\)"/>
    <numFmt numFmtId="185" formatCode="#,##0.00;[Red]\-#,##0.00;&quot;-&quot;"/>
    <numFmt numFmtId="186" formatCode="#,##0;[Red]\-#,##0;&quot;-&quot;"/>
    <numFmt numFmtId="187" formatCode="_-&quot;£&quot;* #,##0_-;\-&quot;£&quot;* #,##0_-;_-&quot;£&quot;* &quot;-&quot;_-;_-@_-"/>
    <numFmt numFmtId="188" formatCode="_-&quot;£&quot;* #,##0.00_-;\-&quot;£&quot;* #,##0.00_-;_-&quot;£&quot;* &quot;-&quot;??_-;_-@_-"/>
    <numFmt numFmtId="189" formatCode="General_)"/>
    <numFmt numFmtId="190" formatCode="0.0"/>
    <numFmt numFmtId="191" formatCode="_-* #,##0\ _р_._-;\-* #,##0\ _р_._-;_-* &quot;-&quot;\ _р_._-;_-@_-"/>
    <numFmt numFmtId="192" formatCode="_-* #,##0.00\ _р_._-;\-* #,##0.00\ _р_._-;_-* &quot;-&quot;??\ _р_._-;_-@_-"/>
    <numFmt numFmtId="193" formatCode="#,###"/>
  </numFmts>
  <fonts count="7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0"/>
      <name val="Helv"/>
    </font>
    <font>
      <sz val="10"/>
      <name val="Helv"/>
      <charset val="204"/>
    </font>
    <font>
      <sz val="10"/>
      <name val="Arial"/>
      <family val="2"/>
      <charset val="204"/>
    </font>
    <font>
      <sz val="10"/>
      <name val="Arial Cy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1"/>
      <color indexed="9"/>
      <name val="Calibri"/>
      <family val="2"/>
      <charset val="204"/>
    </font>
    <font>
      <sz val="10"/>
      <name val="MS Sans Serif"/>
      <family val="2"/>
      <charset val="204"/>
    </font>
    <font>
      <u/>
      <sz val="10"/>
      <color indexed="12"/>
      <name val="Arial Cyr"/>
      <charset val="204"/>
    </font>
    <font>
      <sz val="11"/>
      <color indexed="20"/>
      <name val="Calibri"/>
      <family val="2"/>
      <charset val="204"/>
    </font>
    <font>
      <sz val="10"/>
      <color indexed="8"/>
      <name val="MS Sans Serif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24"/>
      <name val="Arial"/>
      <family val="2"/>
      <charset val="204"/>
    </font>
    <font>
      <i/>
      <sz val="11"/>
      <color indexed="23"/>
      <name val="Calibri"/>
      <family val="2"/>
      <charset val="204"/>
    </font>
    <font>
      <i/>
      <sz val="1"/>
      <color indexed="8"/>
      <name val="Courier"/>
      <family val="1"/>
      <charset val="204"/>
    </font>
    <font>
      <u/>
      <sz val="8.5"/>
      <color indexed="36"/>
      <name val="Arial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"/>
      <family val="2"/>
    </font>
    <font>
      <b/>
      <sz val="18"/>
      <name val="Arial"/>
      <family val="2"/>
      <charset val="204"/>
    </font>
    <font>
      <b/>
      <sz val="12"/>
      <color indexed="24"/>
      <name val="Arial"/>
      <family val="2"/>
      <charset val="204"/>
    </font>
    <font>
      <b/>
      <sz val="11"/>
      <color indexed="56"/>
      <name val="Calibri"/>
      <family val="2"/>
      <charset val="204"/>
    </font>
    <font>
      <u/>
      <sz val="8.5"/>
      <color indexed="12"/>
      <name val="Arial"/>
      <family val="2"/>
      <charset val="204"/>
    </font>
    <font>
      <sz val="12"/>
      <name val="Times New Roman Cyr"/>
      <family val="1"/>
      <charset val="204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z val="8"/>
      <color indexed="8"/>
      <name val="Times New Roman"/>
      <family val="1"/>
    </font>
    <font>
      <b/>
      <sz val="10"/>
      <name val="Times New Roman"/>
      <family val="1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8"/>
      <name val="Helv"/>
      <charset val="204"/>
    </font>
    <font>
      <b/>
      <sz val="11"/>
      <color indexed="63"/>
      <name val="Calibri"/>
      <family val="2"/>
      <charset val="204"/>
    </font>
    <font>
      <b/>
      <sz val="20"/>
      <name val="Times New Roman"/>
      <family val="1"/>
      <charset val="204"/>
    </font>
    <font>
      <sz val="8"/>
      <name val="Helv"/>
    </font>
    <font>
      <b/>
      <i/>
      <sz val="10"/>
      <name val="Arial"/>
      <family val="2"/>
      <charset val="204"/>
    </font>
    <font>
      <sz val="10"/>
      <color indexed="18"/>
      <name val="Times New Roman"/>
      <family val="1"/>
      <charset val="204"/>
    </font>
    <font>
      <sz val="8"/>
      <name val="Arial Cyr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b/>
      <sz val="18"/>
      <color indexed="56"/>
      <name val="Cambria"/>
      <family val="2"/>
      <charset val="204"/>
    </font>
    <font>
      <b/>
      <i/>
      <sz val="10"/>
      <color indexed="9"/>
      <name val="Arial"/>
      <family val="2"/>
      <charset val="204"/>
    </font>
    <font>
      <b/>
      <sz val="14"/>
      <name val="Times New Roman"/>
      <family val="1"/>
      <charset val="204"/>
    </font>
    <font>
      <sz val="11"/>
      <color indexed="10"/>
      <name val="Calibri"/>
      <family val="2"/>
      <charset val="204"/>
    </font>
    <font>
      <sz val="10"/>
      <name val="Arial Cyr"/>
      <family val="2"/>
      <charset val="204"/>
    </font>
    <font>
      <u/>
      <sz val="11"/>
      <color indexed="12"/>
      <name val="Calibri"/>
      <family val="2"/>
      <charset val="204"/>
    </font>
    <font>
      <sz val="20"/>
      <name val="Impact"/>
      <family val="2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sz val="11"/>
      <name val="Verdana"/>
      <family val="2"/>
      <charset val="204"/>
    </font>
    <font>
      <sz val="10"/>
      <color indexed="8"/>
      <name val="Arial Cyr"/>
      <family val="2"/>
      <charset val="204"/>
    </font>
    <font>
      <sz val="11"/>
      <name val="Times New Roman Cyr"/>
      <family val="1"/>
      <charset val="204"/>
    </font>
    <font>
      <sz val="12"/>
      <color indexed="24"/>
      <name val="Arial"/>
      <family val="2"/>
      <charset val="204"/>
    </font>
    <font>
      <sz val="9"/>
      <name val="Arial Cyr"/>
      <charset val="204"/>
    </font>
    <font>
      <sz val="11"/>
      <color indexed="10"/>
      <name val="Arial Cyr"/>
      <family val="2"/>
      <charset val="204"/>
    </font>
    <font>
      <sz val="10"/>
      <name val="Times New Roman CYR"/>
      <family val="1"/>
      <charset val="204"/>
    </font>
    <font>
      <sz val="11"/>
      <color indexed="62"/>
      <name val="Calibri"/>
      <family val="2"/>
      <charset val="204"/>
    </font>
    <font>
      <b/>
      <sz val="11"/>
      <color theme="1"/>
      <name val="Times New Roman"/>
      <family val="1"/>
      <charset val="204"/>
    </font>
  </fonts>
  <fills count="5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15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9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9"/>
      </left>
      <right style="thick">
        <color indexed="23"/>
      </right>
      <top style="thick">
        <color indexed="9"/>
      </top>
      <bottom style="thick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73">
    <xf numFmtId="0" fontId="0" fillId="0" borderId="0"/>
    <xf numFmtId="0" fontId="2" fillId="0" borderId="0"/>
    <xf numFmtId="0" fontId="3" fillId="0" borderId="0"/>
    <xf numFmtId="0" fontId="11" fillId="0" borderId="0"/>
    <xf numFmtId="0" fontId="11" fillId="0" borderId="0"/>
    <xf numFmtId="0" fontId="11" fillId="0" borderId="0"/>
    <xf numFmtId="0" fontId="12" fillId="0" borderId="3" applyNumberFormat="0" applyFill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3" applyNumberFormat="0" applyFill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3" applyNumberFormat="0" applyFill="0" applyAlignment="0" applyProtection="0"/>
    <xf numFmtId="0" fontId="13" fillId="0" borderId="0" applyFont="0" applyBorder="0" applyAlignment="0"/>
    <xf numFmtId="0" fontId="13" fillId="0" borderId="0" applyFont="0" applyBorder="0" applyAlignment="0"/>
    <xf numFmtId="0" fontId="14" fillId="0" borderId="0"/>
    <xf numFmtId="0" fontId="13" fillId="0" borderId="0" applyFont="0" applyBorder="0" applyAlignment="0"/>
    <xf numFmtId="0" fontId="13" fillId="0" borderId="0"/>
    <xf numFmtId="0" fontId="13" fillId="0" borderId="0"/>
    <xf numFmtId="0" fontId="13" fillId="0" borderId="0"/>
    <xf numFmtId="0" fontId="13" fillId="0" borderId="0" applyFont="0" applyBorder="0" applyAlignment="0"/>
    <xf numFmtId="0" fontId="14" fillId="0" borderId="0"/>
    <xf numFmtId="0" fontId="13" fillId="0" borderId="0"/>
    <xf numFmtId="0" fontId="14" fillId="0" borderId="0"/>
    <xf numFmtId="0" fontId="13" fillId="0" borderId="0" applyFont="0" applyBorder="0" applyAlignment="0"/>
    <xf numFmtId="0" fontId="13" fillId="0" borderId="0" applyFont="0" applyBorder="0" applyAlignment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 applyFont="0" applyBorder="0" applyAlignment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 applyFont="0" applyBorder="0" applyAlignment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 applyFont="0" applyBorder="0" applyAlignment="0"/>
    <xf numFmtId="0" fontId="13" fillId="0" borderId="0" applyFont="0" applyBorder="0" applyAlignment="0"/>
    <xf numFmtId="0" fontId="13" fillId="0" borderId="0" applyFont="0" applyBorder="0" applyAlignment="0"/>
    <xf numFmtId="0" fontId="13" fillId="0" borderId="0" applyFont="0" applyBorder="0" applyAlignment="0"/>
    <xf numFmtId="0" fontId="13" fillId="0" borderId="0"/>
    <xf numFmtId="0" fontId="13" fillId="0" borderId="0"/>
    <xf numFmtId="0" fontId="13" fillId="0" borderId="0" applyFont="0" applyBorder="0" applyAlignment="0"/>
    <xf numFmtId="0" fontId="13" fillId="0" borderId="0" applyFont="0" applyBorder="0" applyAlignment="0"/>
    <xf numFmtId="0" fontId="13" fillId="0" borderId="0" applyFont="0" applyBorder="0" applyAlignment="0"/>
    <xf numFmtId="0" fontId="13" fillId="0" borderId="0" applyFont="0" applyBorder="0" applyAlignment="0"/>
    <xf numFmtId="0" fontId="14" fillId="0" borderId="0"/>
    <xf numFmtId="0" fontId="14" fillId="0" borderId="0"/>
    <xf numFmtId="0" fontId="13" fillId="0" borderId="0"/>
    <xf numFmtId="0" fontId="13" fillId="0" borderId="0" applyFont="0" applyBorder="0" applyAlignment="0"/>
    <xf numFmtId="0" fontId="13" fillId="0" borderId="0"/>
    <xf numFmtId="0" fontId="14" fillId="0" borderId="0"/>
    <xf numFmtId="0" fontId="13" fillId="0" borderId="0"/>
    <xf numFmtId="0" fontId="13" fillId="0" borderId="0" applyFont="0" applyBorder="0" applyAlignment="0"/>
    <xf numFmtId="0" fontId="14" fillId="0" borderId="0"/>
    <xf numFmtId="0" fontId="14" fillId="0" borderId="0"/>
    <xf numFmtId="0" fontId="14" fillId="0" borderId="0"/>
    <xf numFmtId="0" fontId="13" fillId="0" borderId="0" applyFont="0" applyBorder="0" applyAlignment="0"/>
    <xf numFmtId="0" fontId="13" fillId="0" borderId="0" applyFont="0" applyBorder="0" applyAlignment="0"/>
    <xf numFmtId="0" fontId="13" fillId="0" borderId="0" applyFont="0" applyBorder="0" applyAlignment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 applyFont="0" applyBorder="0" applyAlignment="0"/>
    <xf numFmtId="0" fontId="13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3" fillId="0" borderId="0"/>
    <xf numFmtId="0" fontId="13" fillId="0" borderId="0" applyFont="0" applyBorder="0" applyAlignment="0"/>
    <xf numFmtId="0" fontId="13" fillId="0" borderId="0" applyFont="0" applyBorder="0" applyAlignment="0"/>
    <xf numFmtId="0" fontId="13" fillId="0" borderId="0" applyFont="0" applyBorder="0" applyAlignment="0"/>
    <xf numFmtId="0" fontId="13" fillId="0" borderId="0" applyFont="0" applyBorder="0" applyAlignment="0"/>
    <xf numFmtId="0" fontId="13" fillId="0" borderId="0" applyFont="0" applyBorder="0" applyAlignment="0"/>
    <xf numFmtId="0" fontId="13" fillId="0" borderId="0"/>
    <xf numFmtId="0" fontId="13" fillId="0" borderId="0"/>
    <xf numFmtId="0" fontId="16" fillId="0" borderId="0"/>
    <xf numFmtId="0" fontId="13" fillId="0" borderId="0"/>
    <xf numFmtId="0" fontId="13" fillId="0" borderId="0" applyFont="0" applyBorder="0" applyAlignment="0"/>
    <xf numFmtId="0" fontId="13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 applyFont="0" applyBorder="0" applyAlignment="0"/>
    <xf numFmtId="0" fontId="14" fillId="0" borderId="0"/>
    <xf numFmtId="0" fontId="13" fillId="0" borderId="0"/>
    <xf numFmtId="0" fontId="13" fillId="0" borderId="0"/>
    <xf numFmtId="0" fontId="13" fillId="0" borderId="0" applyFont="0" applyBorder="0" applyAlignment="0"/>
    <xf numFmtId="0" fontId="13" fillId="0" borderId="0" applyFont="0" applyBorder="0" applyAlignment="0"/>
    <xf numFmtId="0" fontId="13" fillId="0" borderId="0" applyFont="0" applyBorder="0" applyAlignment="0"/>
    <xf numFmtId="0" fontId="14" fillId="0" borderId="0"/>
    <xf numFmtId="0" fontId="13" fillId="0" borderId="0"/>
    <xf numFmtId="0" fontId="13" fillId="0" borderId="0" applyFont="0" applyBorder="0" applyAlignment="0"/>
    <xf numFmtId="0" fontId="13" fillId="0" borderId="0" applyFont="0" applyBorder="0" applyAlignment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 applyFont="0" applyBorder="0" applyAlignment="0"/>
    <xf numFmtId="0" fontId="13" fillId="0" borderId="0" applyFont="0" applyBorder="0" applyAlignment="0"/>
    <xf numFmtId="0" fontId="13" fillId="0" borderId="0" applyFont="0" applyBorder="0" applyAlignment="0"/>
    <xf numFmtId="0" fontId="13" fillId="0" borderId="0" applyFont="0" applyBorder="0" applyAlignment="0"/>
    <xf numFmtId="0" fontId="14" fillId="0" borderId="0"/>
    <xf numFmtId="0" fontId="13" fillId="0" borderId="0"/>
    <xf numFmtId="0" fontId="14" fillId="0" borderId="0"/>
    <xf numFmtId="0" fontId="13" fillId="0" borderId="0" applyFont="0" applyBorder="0" applyAlignment="0"/>
    <xf numFmtId="0" fontId="13" fillId="0" borderId="0" applyFont="0" applyBorder="0" applyAlignment="0"/>
    <xf numFmtId="0" fontId="13" fillId="0" borderId="0"/>
    <xf numFmtId="0" fontId="13" fillId="0" borderId="0"/>
    <xf numFmtId="0" fontId="13" fillId="0" borderId="0" applyFont="0" applyBorder="0" applyAlignment="0"/>
    <xf numFmtId="0" fontId="13" fillId="0" borderId="0" applyFont="0" applyBorder="0" applyAlignment="0"/>
    <xf numFmtId="0" fontId="13" fillId="0" borderId="0" applyFont="0" applyBorder="0" applyAlignment="0"/>
    <xf numFmtId="0" fontId="13" fillId="0" borderId="0" applyFont="0" applyBorder="0" applyAlignment="0"/>
    <xf numFmtId="0" fontId="13" fillId="0" borderId="0" applyFont="0" applyBorder="0" applyAlignment="0"/>
    <xf numFmtId="0" fontId="13" fillId="0" borderId="0" applyFont="0" applyBorder="0" applyAlignment="0"/>
    <xf numFmtId="0" fontId="14" fillId="0" borderId="0"/>
    <xf numFmtId="0" fontId="16" fillId="0" borderId="0"/>
    <xf numFmtId="0" fontId="14" fillId="0" borderId="0"/>
    <xf numFmtId="0" fontId="14" fillId="0" borderId="0"/>
    <xf numFmtId="0" fontId="13" fillId="0" borderId="0" applyFont="0" applyBorder="0" applyAlignment="0"/>
    <xf numFmtId="0" fontId="13" fillId="0" borderId="0" applyFont="0" applyBorder="0" applyAlignment="0"/>
    <xf numFmtId="0" fontId="13" fillId="0" borderId="0" applyFont="0" applyBorder="0" applyAlignment="0"/>
    <xf numFmtId="0" fontId="13" fillId="0" borderId="0"/>
    <xf numFmtId="0" fontId="13" fillId="0" borderId="0"/>
    <xf numFmtId="0" fontId="14" fillId="0" borderId="0"/>
    <xf numFmtId="0" fontId="13" fillId="0" borderId="0" applyFont="0" applyBorder="0" applyAlignment="0"/>
    <xf numFmtId="0" fontId="14" fillId="0" borderId="0"/>
    <xf numFmtId="0" fontId="13" fillId="0" borderId="0" applyFont="0" applyBorder="0" applyAlignment="0"/>
    <xf numFmtId="0" fontId="13" fillId="0" borderId="0" applyFont="0" applyBorder="0" applyAlignment="0"/>
    <xf numFmtId="164" fontId="17" fillId="0" borderId="0">
      <protection locked="0"/>
    </xf>
    <xf numFmtId="164" fontId="17" fillId="0" borderId="0">
      <protection locked="0"/>
    </xf>
    <xf numFmtId="166" fontId="17" fillId="0" borderId="0">
      <protection locked="0"/>
    </xf>
    <xf numFmtId="166" fontId="17" fillId="0" borderId="0">
      <protection locked="0"/>
    </xf>
    <xf numFmtId="166" fontId="17" fillId="0" borderId="0">
      <protection locked="0"/>
    </xf>
    <xf numFmtId="166" fontId="17" fillId="0" borderId="0">
      <protection locked="0"/>
    </xf>
    <xf numFmtId="0" fontId="17" fillId="0" borderId="4">
      <protection locked="0"/>
    </xf>
    <xf numFmtId="166" fontId="18" fillId="0" borderId="0">
      <protection locked="0"/>
    </xf>
    <xf numFmtId="166" fontId="18" fillId="0" borderId="0">
      <protection locked="0"/>
    </xf>
    <xf numFmtId="166" fontId="17" fillId="0" borderId="4">
      <protection locked="0"/>
    </xf>
    <xf numFmtId="167" fontId="19" fillId="0" borderId="0">
      <alignment horizontal="center"/>
    </xf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168" fontId="21" fillId="21" borderId="5">
      <alignment horizontal="center" vertical="center"/>
      <protection locked="0"/>
    </xf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18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169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33" borderId="0" applyNumberFormat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5" fillId="16" borderId="0" applyNumberFormat="0" applyBorder="0" applyAlignment="0" applyProtection="0"/>
    <xf numFmtId="0" fontId="26" fillId="0" borderId="0" applyFill="0" applyBorder="0" applyAlignment="0"/>
    <xf numFmtId="0" fontId="27" fillId="34" borderId="6" applyNumberFormat="0" applyAlignment="0" applyProtection="0"/>
    <xf numFmtId="0" fontId="28" fillId="35" borderId="7" applyNumberFormat="0" applyAlignment="0" applyProtection="0"/>
    <xf numFmtId="171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3" fontId="29" fillId="0" borderId="0" applyFont="0" applyFill="0" applyBorder="0" applyAlignment="0" applyProtection="0"/>
    <xf numFmtId="173" fontId="23" fillId="0" borderId="0" applyFont="0" applyFill="0" applyBorder="0" applyAlignment="0" applyProtection="0"/>
    <xf numFmtId="174" fontId="19" fillId="0" borderId="0" applyFont="0" applyFill="0" applyBorder="0" applyAlignment="0" applyProtection="0"/>
    <xf numFmtId="175" fontId="29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9" fillId="0" borderId="0" applyFont="0" applyFill="0" applyBorder="0" applyAlignment="0" applyProtection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6" fontId="19" fillId="0" borderId="0" applyFont="0" applyFill="0" applyBorder="0" applyAlignment="0" applyProtection="0"/>
    <xf numFmtId="0" fontId="30" fillId="0" borderId="0" applyNumberFormat="0" applyFill="0" applyBorder="0" applyAlignment="0" applyProtection="0"/>
    <xf numFmtId="166" fontId="17" fillId="0" borderId="0">
      <protection locked="0"/>
    </xf>
    <xf numFmtId="166" fontId="17" fillId="0" borderId="0">
      <protection locked="0"/>
    </xf>
    <xf numFmtId="166" fontId="31" fillId="0" borderId="0">
      <protection locked="0"/>
    </xf>
    <xf numFmtId="166" fontId="17" fillId="0" borderId="0">
      <protection locked="0"/>
    </xf>
    <xf numFmtId="166" fontId="17" fillId="0" borderId="0">
      <protection locked="0"/>
    </xf>
    <xf numFmtId="166" fontId="17" fillId="0" borderId="0">
      <protection locked="0"/>
    </xf>
    <xf numFmtId="166" fontId="31" fillId="0" borderId="0">
      <protection locked="0"/>
    </xf>
    <xf numFmtId="2" fontId="29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3" fillId="17" borderId="0" applyNumberFormat="0" applyBorder="0" applyAlignment="0" applyProtection="0"/>
    <xf numFmtId="0" fontId="34" fillId="0" borderId="8" applyNumberFormat="0" applyAlignment="0" applyProtection="0">
      <alignment horizontal="left" vertical="center"/>
    </xf>
    <xf numFmtId="0" fontId="34" fillId="0" borderId="9">
      <alignment horizontal="left" vertical="center"/>
    </xf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10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23" fillId="0" borderId="0"/>
    <xf numFmtId="177" fontId="39" fillId="36" borderId="11">
      <alignment horizontal="center" vertical="center" wrapText="1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1" fillId="0" borderId="0">
      <alignment vertical="center"/>
    </xf>
    <xf numFmtId="0" fontId="42" fillId="37" borderId="11">
      <alignment horizontal="left" vertical="center" wrapText="1"/>
    </xf>
    <xf numFmtId="178" fontId="39" fillId="0" borderId="1">
      <alignment horizontal="right" vertical="center" wrapText="1"/>
    </xf>
    <xf numFmtId="0" fontId="43" fillId="38" borderId="0"/>
    <xf numFmtId="179" fontId="15" fillId="39" borderId="1">
      <alignment vertical="center"/>
    </xf>
    <xf numFmtId="0" fontId="44" fillId="0" borderId="12" applyNumberFormat="0" applyFill="0" applyAlignment="0" applyProtection="0"/>
    <xf numFmtId="165" fontId="19" fillId="0" borderId="0" applyFont="0" applyFill="0" applyBorder="0" applyAlignment="0" applyProtection="0"/>
    <xf numFmtId="180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3" fontId="19" fillId="0" borderId="13" applyFont="0" applyBorder="0">
      <alignment horizontal="center" vertical="center"/>
    </xf>
    <xf numFmtId="0" fontId="45" fillId="40" borderId="0" applyNumberFormat="0" applyBorder="0" applyAlignment="0" applyProtection="0"/>
    <xf numFmtId="0" fontId="19" fillId="0" borderId="0"/>
    <xf numFmtId="0" fontId="46" fillId="0" borderId="0"/>
    <xf numFmtId="0" fontId="13" fillId="0" borderId="0"/>
    <xf numFmtId="0" fontId="15" fillId="41" borderId="14" applyNumberFormat="0" applyFont="0" applyAlignment="0" applyProtection="0"/>
    <xf numFmtId="182" fontId="19" fillId="0" borderId="0" applyFont="0" applyAlignment="0">
      <alignment horizontal="center"/>
    </xf>
    <xf numFmtId="183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0" fontId="19" fillId="0" borderId="0"/>
    <xf numFmtId="183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0" fontId="47" fillId="34" borderId="15" applyNumberFormat="0" applyAlignment="0" applyProtection="0"/>
    <xf numFmtId="0" fontId="48" fillId="0" borderId="0"/>
    <xf numFmtId="9" fontId="19" fillId="0" borderId="0" applyFont="0" applyFill="0" applyBorder="0" applyAlignment="0" applyProtection="0"/>
    <xf numFmtId="0" fontId="49" fillId="0" borderId="0" applyNumberFormat="0">
      <alignment horizontal="left"/>
    </xf>
    <xf numFmtId="0" fontId="15" fillId="38" borderId="16" applyNumberFormat="0" applyFont="0" applyFill="0" applyBorder="0" applyAlignment="0" applyProtection="0"/>
    <xf numFmtId="0" fontId="48" fillId="0" borderId="0"/>
    <xf numFmtId="179" fontId="50" fillId="39" borderId="1">
      <alignment horizontal="center" vertical="center" wrapText="1"/>
      <protection locked="0"/>
    </xf>
    <xf numFmtId="0" fontId="15" fillId="0" borderId="0">
      <alignment vertical="center"/>
    </xf>
    <xf numFmtId="0" fontId="51" fillId="42" borderId="0">
      <alignment vertical="top"/>
    </xf>
    <xf numFmtId="0" fontId="52" fillId="0" borderId="0">
      <alignment horizontal="left" vertical="center" wrapText="1"/>
    </xf>
    <xf numFmtId="0" fontId="15" fillId="43" borderId="0"/>
    <xf numFmtId="0" fontId="15" fillId="38" borderId="0">
      <alignment horizontal="center" vertical="center"/>
    </xf>
    <xf numFmtId="177" fontId="53" fillId="36" borderId="11" applyFont="0" applyAlignment="0" applyProtection="0"/>
    <xf numFmtId="0" fontId="54" fillId="37" borderId="11">
      <alignment horizontal="left" vertical="center" wrapText="1"/>
    </xf>
    <xf numFmtId="185" fontId="55" fillId="0" borderId="11">
      <alignment horizontal="center" vertical="center" wrapText="1"/>
    </xf>
    <xf numFmtId="186" fontId="55" fillId="36" borderId="11">
      <alignment horizontal="center" vertical="center" wrapText="1"/>
      <protection locked="0"/>
    </xf>
    <xf numFmtId="0" fontId="15" fillId="38" borderId="0"/>
    <xf numFmtId="0" fontId="56" fillId="0" borderId="0" applyNumberFormat="0" applyFill="0" applyBorder="0" applyAlignment="0" applyProtection="0"/>
    <xf numFmtId="0" fontId="29" fillId="0" borderId="17" applyNumberFormat="0" applyFont="0" applyFill="0" applyAlignment="0" applyProtection="0"/>
    <xf numFmtId="179" fontId="57" fillId="44" borderId="18">
      <alignment horizontal="center" vertical="center"/>
    </xf>
    <xf numFmtId="0" fontId="58" fillId="0" borderId="0"/>
    <xf numFmtId="0" fontId="58" fillId="0" borderId="0"/>
    <xf numFmtId="187" fontId="15" fillId="0" borderId="0" applyFont="0" applyFill="0" applyBorder="0" applyAlignment="0" applyProtection="0"/>
    <xf numFmtId="188" fontId="15" fillId="0" borderId="0" applyFont="0" applyFill="0" applyBorder="0" applyAlignment="0" applyProtection="0"/>
    <xf numFmtId="0" fontId="59" fillId="0" borderId="0" applyNumberFormat="0" applyFill="0" applyBorder="0" applyAlignment="0" applyProtection="0"/>
    <xf numFmtId="179" fontId="15" fillId="45" borderId="1" applyNumberFormat="0" applyFill="0" applyBorder="0" applyProtection="0">
      <alignment vertical="center"/>
      <protection locked="0"/>
    </xf>
    <xf numFmtId="189" fontId="60" fillId="0" borderId="19"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164" fontId="20" fillId="0" borderId="0" applyFont="0" applyFill="0" applyBorder="0" applyAlignment="0" applyProtection="0"/>
    <xf numFmtId="0" fontId="62" fillId="0" borderId="0">
      <alignment vertical="top"/>
    </xf>
    <xf numFmtId="0" fontId="63" fillId="0" borderId="20" applyBorder="0">
      <alignment horizontal="center" vertical="center" wrapText="1"/>
    </xf>
    <xf numFmtId="189" fontId="64" fillId="46" borderId="19"/>
    <xf numFmtId="4" fontId="65" fillId="47" borderId="1" applyBorder="0">
      <alignment horizontal="right"/>
    </xf>
    <xf numFmtId="0" fontId="19" fillId="0" borderId="0">
      <alignment wrapText="1"/>
    </xf>
    <xf numFmtId="0" fontId="66" fillId="0" borderId="0"/>
    <xf numFmtId="0" fontId="19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19" fillId="0" borderId="0" applyFont="0" applyBorder="0" applyAlignment="0"/>
    <xf numFmtId="0" fontId="15" fillId="0" borderId="0"/>
    <xf numFmtId="0" fontId="15" fillId="0" borderId="0"/>
    <xf numFmtId="0" fontId="15" fillId="0" borderId="0"/>
    <xf numFmtId="0" fontId="2" fillId="0" borderId="0"/>
    <xf numFmtId="0" fontId="67" fillId="0" borderId="0"/>
    <xf numFmtId="0" fontId="20" fillId="0" borderId="0"/>
    <xf numFmtId="0" fontId="20" fillId="0" borderId="0"/>
    <xf numFmtId="0" fontId="67" fillId="0" borderId="0"/>
    <xf numFmtId="190" fontId="68" fillId="47" borderId="21" applyNumberFormat="0" applyBorder="0" applyAlignment="0">
      <alignment vertical="center"/>
      <protection locked="0"/>
    </xf>
    <xf numFmtId="0" fontId="2" fillId="2" borderId="2" applyNumberFormat="0" applyFont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9" fillId="0" borderId="1" applyNumberFormat="0" applyFont="0" applyFill="0" applyAlignment="0" applyProtection="0"/>
    <xf numFmtId="0" fontId="13" fillId="0" borderId="0"/>
    <xf numFmtId="3" fontId="69" fillId="0" borderId="0"/>
    <xf numFmtId="191" fontId="16" fillId="0" borderId="0" applyFont="0" applyFill="0" applyBorder="0" applyAlignment="0" applyProtection="0"/>
    <xf numFmtId="3" fontId="70" fillId="0" borderId="22" applyFont="0" applyBorder="0">
      <alignment horizontal="right"/>
      <protection locked="0"/>
    </xf>
    <xf numFmtId="192" fontId="16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9" fillId="0" borderId="0" applyFont="0" applyFill="0" applyBorder="0" applyAlignment="0" applyProtection="0"/>
    <xf numFmtId="4" fontId="65" fillId="48" borderId="0" applyBorder="0">
      <alignment horizontal="right"/>
    </xf>
    <xf numFmtId="4" fontId="65" fillId="48" borderId="1" applyFont="0" applyBorder="0">
      <alignment horizontal="right"/>
    </xf>
    <xf numFmtId="193" fontId="71" fillId="49" borderId="23">
      <alignment vertical="center"/>
    </xf>
    <xf numFmtId="3" fontId="19" fillId="0" borderId="0" applyFont="0" applyBorder="0">
      <alignment horizontal="center"/>
    </xf>
    <xf numFmtId="166" fontId="17" fillId="0" borderId="0">
      <protection locked="0"/>
    </xf>
    <xf numFmtId="0" fontId="72" fillId="0" borderId="0"/>
    <xf numFmtId="0" fontId="72" fillId="0" borderId="0"/>
    <xf numFmtId="0" fontId="7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73" fillId="20" borderId="6" applyNumberFormat="0" applyAlignment="0" applyProtection="0"/>
    <xf numFmtId="0" fontId="30" fillId="0" borderId="0" applyNumberFormat="0" applyFill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73" fillId="20" borderId="6" applyNumberFormat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73" fillId="20" borderId="6" applyNumberFormat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73" fillId="20" borderId="6" applyNumberFormat="0" applyAlignment="0" applyProtection="0"/>
    <xf numFmtId="0" fontId="22" fillId="30" borderId="0" applyNumberFormat="0" applyBorder="0" applyAlignment="0" applyProtection="0"/>
    <xf numFmtId="0" fontId="12" fillId="0" borderId="3" applyNumberFormat="0" applyFill="0" applyAlignment="0" applyProtection="0"/>
    <xf numFmtId="0" fontId="73" fillId="20" borderId="6" applyNumberFormat="0" applyAlignment="0" applyProtection="0"/>
    <xf numFmtId="0" fontId="12" fillId="0" borderId="3" applyNumberFormat="0" applyFill="0" applyAlignment="0" applyProtection="0"/>
    <xf numFmtId="0" fontId="25" fillId="16" borderId="0" applyNumberFormat="0" applyBorder="0" applyAlignment="0" applyProtection="0"/>
    <xf numFmtId="0" fontId="33" fillId="17" borderId="0" applyNumberFormat="0" applyBorder="0" applyAlignment="0" applyProtection="0"/>
    <xf numFmtId="0" fontId="25" fillId="16" borderId="0" applyNumberFormat="0" applyBorder="0" applyAlignment="0" applyProtection="0"/>
    <xf numFmtId="0" fontId="56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5" fillId="0" borderId="0"/>
    <xf numFmtId="0" fontId="45" fillId="40" borderId="0" applyNumberFormat="0" applyBorder="0" applyAlignment="0" applyProtection="0"/>
    <xf numFmtId="0" fontId="15" fillId="0" borderId="0"/>
    <xf numFmtId="0" fontId="22" fillId="23" borderId="0" applyNumberFormat="0" applyBorder="0" applyAlignment="0" applyProtection="0"/>
    <xf numFmtId="0" fontId="44" fillId="0" borderId="12" applyNumberFormat="0" applyFill="0" applyAlignment="0" applyProtection="0"/>
    <xf numFmtId="0" fontId="28" fillId="35" borderId="7" applyNumberFormat="0" applyAlignment="0" applyProtection="0"/>
    <xf numFmtId="0" fontId="15" fillId="0" borderId="0"/>
    <xf numFmtId="0" fontId="28" fillId="35" borderId="7" applyNumberFormat="0" applyAlignment="0" applyProtection="0"/>
    <xf numFmtId="0" fontId="59" fillId="0" borderId="0" applyNumberFormat="0" applyFill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2" fillId="2" borderId="2" applyNumberFormat="0" applyFont="0" applyAlignment="0" applyProtection="0"/>
    <xf numFmtId="0" fontId="15" fillId="0" borderId="0"/>
    <xf numFmtId="0" fontId="1" fillId="0" borderId="0"/>
  </cellStyleXfs>
  <cellXfs count="34">
    <xf numFmtId="0" fontId="0" fillId="0" borderId="0" xfId="0"/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0" fontId="10" fillId="0" borderId="0" xfId="2" applyFont="1"/>
    <xf numFmtId="0" fontId="7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4" fontId="8" fillId="0" borderId="1" xfId="2" applyNumberFormat="1" applyFont="1" applyFill="1" applyBorder="1" applyAlignment="1">
      <alignment horizontal="center" vertical="center"/>
    </xf>
    <xf numFmtId="4" fontId="5" fillId="0" borderId="21" xfId="1" applyNumberFormat="1" applyFont="1" applyFill="1" applyBorder="1" applyAlignment="1">
      <alignment horizontal="center" vertical="center"/>
    </xf>
    <xf numFmtId="0" fontId="9" fillId="0" borderId="0" xfId="2" applyFont="1" applyAlignment="1">
      <alignment wrapText="1"/>
    </xf>
    <xf numFmtId="0" fontId="74" fillId="0" borderId="0" xfId="2" applyFont="1" applyAlignment="1">
      <alignment wrapText="1"/>
    </xf>
    <xf numFmtId="0" fontId="74" fillId="0" borderId="0" xfId="2" applyFont="1" applyAlignment="1">
      <alignment horizont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49" fontId="6" fillId="0" borderId="24" xfId="1" applyNumberFormat="1" applyFont="1" applyBorder="1" applyAlignment="1">
      <alignment horizontal="center" vertical="center"/>
    </xf>
    <xf numFmtId="49" fontId="6" fillId="0" borderId="25" xfId="1" applyNumberFormat="1" applyFont="1" applyBorder="1" applyAlignment="1">
      <alignment horizontal="center" vertical="center"/>
    </xf>
    <xf numFmtId="0" fontId="9" fillId="0" borderId="0" xfId="2" applyFont="1" applyAlignment="1">
      <alignment horizontal="left" wrapText="1"/>
    </xf>
    <xf numFmtId="0" fontId="5" fillId="0" borderId="1" xfId="1" applyFont="1" applyBorder="1" applyAlignment="1">
      <alignment horizontal="left" vertical="center" wrapText="1"/>
    </xf>
    <xf numFmtId="0" fontId="6" fillId="0" borderId="0" xfId="1" applyFont="1" applyAlignment="1">
      <alignment horizontal="center" vertical="center" wrapText="1"/>
    </xf>
    <xf numFmtId="0" fontId="74" fillId="0" borderId="0" xfId="2" applyFont="1" applyAlignment="1">
      <alignment horizontal="center" wrapText="1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</cellXfs>
  <cellStyles count="573">
    <cellStyle name="?" xfId="3"/>
    <cellStyle name="?_05.05.2010_ИФ 1 1_кор-ка 1 кв  2010г от 30 апреля" xfId="4"/>
    <cellStyle name="?_ВО2 " xfId="5"/>
    <cellStyle name="?_ЕБП 2010 Новосибирскэнерго" xfId="6"/>
    <cellStyle name="?_ИФ 1 1_кор-ка 1 кв  2010г от 30 апреля (2)" xfId="7"/>
    <cellStyle name="?_ИФ 1 11.2 1.6 за март и 1кв1_4" xfId="8"/>
    <cellStyle name="?_ИФ 1 6  корр  1 квартала (2)" xfId="9"/>
    <cellStyle name="?_ИФ 1 6  корр  1 квартала (2)_Отчет ИФ 1.1,1.2,1.6 за июнь оконч вариант (22.07)" xfId="10"/>
    <cellStyle name="?_ИФ 1.1" xfId="11"/>
    <cellStyle name="?_ИФ 1.1 оперативный за февраль (01.03.10)_1" xfId="12"/>
    <cellStyle name="?_ИФ1 3 отчет за июнь- 1 полугодие 2010 г" xfId="13"/>
    <cellStyle name="?_ИФ1 3_5" xfId="14"/>
    <cellStyle name="?_Копия Форматы ИФ_2 квартал_2 этап_21 06 2010г _отправка (21.06.10)" xfId="15"/>
    <cellStyle name="?_Отчет ИФ 1 11 2 1 6 за март и 1кв уточненный (23 04)_1" xfId="16"/>
    <cellStyle name="?_Отчет ИФ 1.1,1.2,1.6 за июнь оконч вариант (22.07)" xfId="17"/>
    <cellStyle name="?_П1 ОАО Новосибирскэнерго (отправлено!)" xfId="18"/>
    <cellStyle name="?_раздел ИФ ебп_4" xfId="19"/>
    <cellStyle name="_! Форма ИФ 1 6" xfId="20"/>
    <cellStyle name="_! Форма ИФ 1.1" xfId="21"/>
    <cellStyle name="_~6099726" xfId="22"/>
    <cellStyle name="_00  Реестр ИП 2010г _отправка" xfId="23"/>
    <cellStyle name="_02 12 09 параметры инвестпрограммы" xfId="24"/>
    <cellStyle name="_1. БП (min)" xfId="25"/>
    <cellStyle name="_19 11 2008_Реализация ОС (отправка в ФУ)" xfId="26"/>
    <cellStyle name="_2008 ИА" xfId="27"/>
    <cellStyle name="_22.10.09_ТЭЦ-6_пром площадка_2010_Торопова" xfId="28"/>
    <cellStyle name="_4. Бюджетные формы ОАО ГПРГ" xfId="29"/>
    <cellStyle name="_4. Бюджетные формы ОАО ГПРГ_Бюджетные формы 2008 план 30.08.07" xfId="30"/>
    <cellStyle name="_analiz" xfId="31"/>
    <cellStyle name="_analiz6м v2" xfId="32"/>
    <cellStyle name="_FFF" xfId="33"/>
    <cellStyle name="_FFF_New Form10_2" xfId="34"/>
    <cellStyle name="_FFF_Nsi" xfId="35"/>
    <cellStyle name="_FFF_Nsi_1" xfId="36"/>
    <cellStyle name="_FFF_Nsi_139" xfId="37"/>
    <cellStyle name="_FFF_Nsi_140" xfId="38"/>
    <cellStyle name="_FFF_Nsi_140(Зах)" xfId="39"/>
    <cellStyle name="_FFF_Nsi_140_mod" xfId="40"/>
    <cellStyle name="_FFF_Summary" xfId="41"/>
    <cellStyle name="_FFF_Tax_form_1кв_3" xfId="42"/>
    <cellStyle name="_FFF_БКЭ" xfId="43"/>
    <cellStyle name="_Final_Book_010301" xfId="44"/>
    <cellStyle name="_Final_Book_010301_New Form10_2" xfId="45"/>
    <cellStyle name="_Final_Book_010301_Nsi" xfId="46"/>
    <cellStyle name="_Final_Book_010301_Nsi_1" xfId="47"/>
    <cellStyle name="_Final_Book_010301_Nsi_139" xfId="48"/>
    <cellStyle name="_Final_Book_010301_Nsi_140" xfId="49"/>
    <cellStyle name="_Final_Book_010301_Nsi_140(Зах)" xfId="50"/>
    <cellStyle name="_Final_Book_010301_Nsi_140_mod" xfId="51"/>
    <cellStyle name="_Final_Book_010301_Summary" xfId="52"/>
    <cellStyle name="_Final_Book_010301_Tax_form_1кв_3" xfId="53"/>
    <cellStyle name="_Final_Book_010301_БКЭ" xfId="54"/>
    <cellStyle name="_fr" xfId="55"/>
    <cellStyle name="_model" xfId="56"/>
    <cellStyle name="_New_Sofi" xfId="57"/>
    <cellStyle name="_New_Sofi_FFF" xfId="58"/>
    <cellStyle name="_New_Sofi_New Form10_2" xfId="59"/>
    <cellStyle name="_New_Sofi_Nsi" xfId="60"/>
    <cellStyle name="_New_Sofi_Nsi_1" xfId="61"/>
    <cellStyle name="_New_Sofi_Nsi_139" xfId="62"/>
    <cellStyle name="_New_Sofi_Nsi_140" xfId="63"/>
    <cellStyle name="_New_Sofi_Nsi_140(Зах)" xfId="64"/>
    <cellStyle name="_New_Sofi_Nsi_140_mod" xfId="65"/>
    <cellStyle name="_New_Sofi_Summary" xfId="66"/>
    <cellStyle name="_New_Sofi_Tax_form_1кв_3" xfId="67"/>
    <cellStyle name="_New_Sofi_БКЭ" xfId="68"/>
    <cellStyle name="_Nsi" xfId="69"/>
    <cellStyle name="_АГ" xfId="70"/>
    <cellStyle name="_АГ_01_СЭ_БП скорр2009" xfId="71"/>
    <cellStyle name="_АГ_Корректировка БП 2009_Электроэнергия (таблицы) (2)" xfId="72"/>
    <cellStyle name="_АГ_Корректировка БП 2009_Электроэнергия (таблицы) (2)_01_БП_2009 ОАО СЭ_с фактом 1 кв_V2(с планом на 2 полугодие)" xfId="73"/>
    <cellStyle name="_АГ_Корректировка БП 2009_Электроэнергия (таблицы) (2)_01_БП_2009 ОАО СЭ_с фактом 1 кв_V5 (2кв.ожид)" xfId="74"/>
    <cellStyle name="_АГ_Корректировка БП 2009_Электроэнергия (таблицы) (2)_01_СЭ_БП скорр2009" xfId="75"/>
    <cellStyle name="_АГ_Корректировка БП 2009_Электроэнергия (таблицы) (2)_03_БП_2009 ОАО ТЭСК с фактом 1 кв. V2" xfId="76"/>
    <cellStyle name="_АГ_Корректировка БП 2009_Электроэнергия (таблицы) (2)_ПРОГНОЗ 2009 (факт 8 мес, прогноз сент., план окт.-дек.)" xfId="77"/>
    <cellStyle name="_АГ_Корректировка БП 2009_Электроэнергия (таблицы) (2)_Прогноз ПО ТП до конца года" xfId="78"/>
    <cellStyle name="_АГ_Корректировка БП 2009_Электроэнергия (таблицы) (2)_шаблон для расчета ПО_ТП" xfId="79"/>
    <cellStyle name="_АГ_ПРОГНОЗ 2009 (факт 8 мес, прогноз сент., план окт.-дек.)" xfId="80"/>
    <cellStyle name="_АГ_ФорматБП 2009_направлено в сбыты" xfId="81"/>
    <cellStyle name="_АГ_шаблон для расчета ПО_ТП" xfId="82"/>
    <cellStyle name="_Анализ ст.энергия со стороны" xfId="83"/>
    <cellStyle name="_АНАЛИЗ_8 месяцев_ 2007 г(корр)!" xfId="84"/>
    <cellStyle name="_Анализатор_регламент_vr3" xfId="85"/>
    <cellStyle name="_Анализатор_регламент_vr3_Бюджетные формы 2008 план 30.08.07" xfId="86"/>
    <cellStyle name="_БДР04м05" xfId="87"/>
    <cellStyle name="_Благотворительность" xfId="88"/>
    <cellStyle name="_Благотворительность(в т.ч.ветераны)_18.10.07" xfId="89"/>
    <cellStyle name="_БП ЗАО НСЭ 2008 год12 рем.фонд маленький 15.11.07" xfId="90"/>
    <cellStyle name="_БП ЗАО НСЭ 2008 год2" xfId="91"/>
    <cellStyle name="_БП ОАО НЭ 2007 г!!" xfId="92"/>
    <cellStyle name="_БП_2010" xfId="93"/>
    <cellStyle name="_Бюджет 2008 СЭ" xfId="94"/>
    <cellStyle name="_Бюджет на 3 квартал 2007 года" xfId="95"/>
    <cellStyle name="_Бюджет на 3 квартал 2007 года (вар2)" xfId="96"/>
    <cellStyle name="_Бюджет на 4 квартал 2007 года" xfId="97"/>
    <cellStyle name="_вввввв" xfId="98"/>
    <cellStyle name="_выручка по присоединениям2" xfId="99"/>
    <cellStyle name="_График реализации проектовa_3" xfId="100"/>
    <cellStyle name="_Данные по зар.пл. на 4 кв" xfId="101"/>
    <cellStyle name="_Для Совета Директоров 2007" xfId="102"/>
    <cellStyle name="_Дозакл 5 мес.2000" xfId="103"/>
    <cellStyle name="_Документ4. Приложение 2.1.кРегламенту Холдинг_БюджетныеФормы" xfId="104"/>
    <cellStyle name="_Доходы _расходы от реализации ТМЦ" xfId="105"/>
    <cellStyle name="_Ежедекадная справка о векселях в обращении" xfId="106"/>
    <cellStyle name="_Ежедекадная справка о движении заемных средств" xfId="107"/>
    <cellStyle name="_Ежедекадная справка о движении заемных средств (2)" xfId="108"/>
    <cellStyle name="_ЗАО Новосибирскэнерго на 2007-2008г  б-п (2 вар  ожид-план)" xfId="109"/>
    <cellStyle name="_Затраты на НОО Общество ветеранов_Торопова" xfId="110"/>
    <cellStyle name="_Исп.аппарат" xfId="111"/>
    <cellStyle name="_Книга3" xfId="112"/>
    <cellStyle name="_Книга3_New Form10_2" xfId="113"/>
    <cellStyle name="_Книга3_Nsi" xfId="114"/>
    <cellStyle name="_Книга3_Nsi_1" xfId="115"/>
    <cellStyle name="_Книга3_Nsi_139" xfId="116"/>
    <cellStyle name="_Книга3_Nsi_140" xfId="117"/>
    <cellStyle name="_Книга3_Nsi_140(Зах)" xfId="118"/>
    <cellStyle name="_Книга3_Nsi_140_mod" xfId="119"/>
    <cellStyle name="_Книга3_Summary" xfId="120"/>
    <cellStyle name="_Книга3_Tax_form_1кв_3" xfId="121"/>
    <cellStyle name="_Книга3_БКЭ" xfId="122"/>
    <cellStyle name="_Книга7" xfId="123"/>
    <cellStyle name="_Книга7_New Form10_2" xfId="124"/>
    <cellStyle name="_Книга7_Nsi" xfId="125"/>
    <cellStyle name="_Книга7_Nsi_1" xfId="126"/>
    <cellStyle name="_Книга7_Nsi_139" xfId="127"/>
    <cellStyle name="_Книга7_Nsi_140" xfId="128"/>
    <cellStyle name="_Книга7_Nsi_140(Зах)" xfId="129"/>
    <cellStyle name="_Книга7_Nsi_140_mod" xfId="130"/>
    <cellStyle name="_Книга7_Summary" xfId="131"/>
    <cellStyle name="_Книга7_Tax_form_1кв_3" xfId="132"/>
    <cellStyle name="_Книга7_БКЭ" xfId="133"/>
    <cellStyle name="_Копия Матрица-отчет факт 2006г. 08_05_07" xfId="134"/>
    <cellStyle name="_Кор-ка_1кв_БП_ОАОСЭV2-Правильный прогнозный баланс" xfId="135"/>
    <cellStyle name="_Корректировка БП 2008_с фактом января" xfId="136"/>
    <cellStyle name="_Корректировка БП_№3 (17.09.07)" xfId="137"/>
    <cellStyle name="_Куликова ОПП" xfId="138"/>
    <cellStyle name="_Лист1" xfId="139"/>
    <cellStyle name="_Мастер-бюджет СЭ 2008" xfId="140"/>
    <cellStyle name="_МБ ОАО НЭ 2007" xfId="141"/>
    <cellStyle name="_ОАО Новосибирскэнерго Бюджет 2009  вар 13 12" xfId="142"/>
    <cellStyle name="_ОАО Новосибирскэнерго Бюджет 2009  вар 14.08" xfId="143"/>
    <cellStyle name="_ОАО Новосибирскэнерго Бюджет 2009  вар 25 12_испр" xfId="144"/>
    <cellStyle name="_ОАО Новосибирскэнерго Бюджет 2009  вар 26 12" xfId="145"/>
    <cellStyle name="_Ожидаемая_ Разбивка 4 кв 2007г  (Корка №2)! (2)" xfId="146"/>
    <cellStyle name="_Ожидаемая_ Разбивка 4 кв 2007г  (Корка №2)! (3)" xfId="147"/>
    <cellStyle name="_Ожидаемое по плану продаж_факт_ноябрь_191208_last" xfId="148"/>
    <cellStyle name="_ОКОНЧАТЕЛЬНО БП 2007 ОАО СЭ v1" xfId="149"/>
    <cellStyle name="_Отчет об исполнении бюджета за 6 мес 2007_печать" xfId="150"/>
    <cellStyle name="_Отчисления профсоюзу и выплаты освобожд.работ_Торопова" xfId="151"/>
    <cellStyle name="_план ПП" xfId="152"/>
    <cellStyle name="_ПП план-факт" xfId="153"/>
    <cellStyle name="_Прик РКС-265-п от 21.11.2005г. прил 1 к Регламенту" xfId="154"/>
    <cellStyle name="_ПРИЛ. 2003_ЧТЭ" xfId="155"/>
    <cellStyle name="_Прил.№3 Заявка на вкл. в Б-П 2010г по месяцам" xfId="156"/>
    <cellStyle name="_Приложение № 1 к регламенту по формированию Инвестиционной программы" xfId="157"/>
    <cellStyle name="_Приложение №1_2009" xfId="158"/>
    <cellStyle name="_Приложение откр." xfId="159"/>
    <cellStyle name="_Приложение_бизнес-план 2008_корпоратив(Винникова)" xfId="160"/>
    <cellStyle name="_Приложения к БК" xfId="161"/>
    <cellStyle name="_Приложения к регламенту v 6" xfId="162"/>
    <cellStyle name="_проект_инвест_программы_2" xfId="163"/>
    <cellStyle name="_ПФ14" xfId="164"/>
    <cellStyle name="_Расшифровка затрат по подрядному ремонту за 1 полугодие_23_07_07" xfId="165"/>
    <cellStyle name="_расшифровки" xfId="166"/>
    <cellStyle name="_расшифровки (2)" xfId="167"/>
    <cellStyle name="_Расшифровки 2008!(опер и внереал)_16.10" xfId="168"/>
    <cellStyle name="_Расшифровки 2008(сс-ть)!" xfId="169"/>
    <cellStyle name="_Расшифровки_1кв_2002" xfId="170"/>
    <cellStyle name="_Расшифровки_кр_2008" xfId="171"/>
    <cellStyle name="_Ремонты 2008 ОПР" xfId="172"/>
    <cellStyle name="_Ремонты ВСЕ _12 мес 2007г" xfId="173"/>
    <cellStyle name="_Ремонты_ВСЕ" xfId="174"/>
    <cellStyle name="_Сбор Б-пл. 2008г" xfId="175"/>
    <cellStyle name="_Сводный отчет о ДДС" xfId="176"/>
    <cellStyle name="_Сводный отчет о ДДС_Бюджетные формы 2008 план 30.08.07" xfId="177"/>
    <cellStyle name="_СводРазбивка_ИА-2007 г" xfId="178"/>
    <cellStyle name="_СводРазбивка_ИА-2007 г (УТВ.25.05.07)" xfId="179"/>
    <cellStyle name="_Сдача имущества в аренду" xfId="180"/>
    <cellStyle name="_Смета ИА распред.по счетам 25 и 26" xfId="181"/>
    <cellStyle name="_Списание ДЗиКЗ 2008 бух" xfId="182"/>
    <cellStyle name="_Сравнение с Ирой!!!_передвижки_аккуратно_2" xfId="183"/>
    <cellStyle name="_Сравнение с Ирой!!!_передвижки_аккуратно_5" xfId="184"/>
    <cellStyle name="_статьи к БП 2008" xfId="185"/>
    <cellStyle name="_Троицкая(затраты пресс-центра)" xfId="186"/>
    <cellStyle name="_Управление капиталом_Торопова" xfId="187"/>
    <cellStyle name="_Услуги АТП на 12.10.07г" xfId="188"/>
    <cellStyle name="_Факторы" xfId="189"/>
    <cellStyle name="_Форма 10 ГРО" xfId="190"/>
    <cellStyle name="_Форма HR отчетности УП-9" xfId="191"/>
    <cellStyle name="_Формат корки_№1" xfId="192"/>
    <cellStyle name="_Формат страхование 2008 (на 01 11 08)  4 квартал (без ДМС)" xfId="193"/>
    <cellStyle name="_форматы БП-НЭСБ var2" xfId="194"/>
    <cellStyle name="_Форматы для отчета по МБ" xfId="195"/>
    <cellStyle name="_Форматы_12 месяцев_ 2009г" xfId="196"/>
    <cellStyle name="_Формы" xfId="197"/>
    <cellStyle name="_Формы к БК ОАО НСЭ от Лавровой" xfId="198"/>
    <cellStyle name="_Энергия со стороны (расшифровка)" xfId="199"/>
    <cellStyle name="_Энергия со стороны ИА" xfId="200"/>
    <cellStyle name="_Энергия со стороны ИА! с повыш К" xfId="201"/>
    <cellStyle name="”€ќђќ‘ћ‚›‰" xfId="202"/>
    <cellStyle name="”€љ‘€ђћ‚ђќќ›‰" xfId="203"/>
    <cellStyle name="”ќђќ‘ћ‚›‰" xfId="204"/>
    <cellStyle name="”љ‘ђћ‚ђќќ›‰" xfId="205"/>
    <cellStyle name="„…ќ…†ќ›‰" xfId="206"/>
    <cellStyle name="„ђ’ђ" xfId="207"/>
    <cellStyle name="€’ћѓћ‚›‰" xfId="208"/>
    <cellStyle name="‡ђѓћ‹ћ‚ћљ1" xfId="209"/>
    <cellStyle name="‡ђѓћ‹ћ‚ћљ2" xfId="210"/>
    <cellStyle name="’ћѓћ‚›‰" xfId="211"/>
    <cellStyle name="0,00;0;" xfId="212"/>
    <cellStyle name="20% - Accent1" xfId="213"/>
    <cellStyle name="20% - Accent2" xfId="214"/>
    <cellStyle name="20% - Accent3" xfId="215"/>
    <cellStyle name="20% - Accent4" xfId="216"/>
    <cellStyle name="20% - Accent5" xfId="217"/>
    <cellStyle name="20% - Accent6" xfId="218"/>
    <cellStyle name="20% - Акцент1 2" xfId="417"/>
    <cellStyle name="20% - Акцент1 2 2" xfId="418"/>
    <cellStyle name="20% - Акцент1 2 2 2" xfId="419"/>
    <cellStyle name="20% - Акцент1 2 3" xfId="420"/>
    <cellStyle name="20% - Акцент1 2 3 2" xfId="421"/>
    <cellStyle name="20% - Акцент1 2 4" xfId="422"/>
    <cellStyle name="20% - Акцент1 3" xfId="423"/>
    <cellStyle name="20% - Акцент1 3 2" xfId="424"/>
    <cellStyle name="20% - Акцент1 4" xfId="425"/>
    <cellStyle name="20% - Акцент1 4 2" xfId="426"/>
    <cellStyle name="20% - Акцент1 5" xfId="427"/>
    <cellStyle name="20% - Акцент2 2" xfId="428"/>
    <cellStyle name="20% - Акцент2 2 2" xfId="429"/>
    <cellStyle name="20% - Акцент2 2 2 2" xfId="430"/>
    <cellStyle name="20% - Акцент2 2 3" xfId="431"/>
    <cellStyle name="20% - Акцент2 2 3 2" xfId="432"/>
    <cellStyle name="20% - Акцент2 2 4" xfId="433"/>
    <cellStyle name="20% - Акцент2 3" xfId="434"/>
    <cellStyle name="20% - Акцент2 3 2" xfId="435"/>
    <cellStyle name="20% - Акцент2 4" xfId="436"/>
    <cellStyle name="20% - Акцент2 4 2" xfId="437"/>
    <cellStyle name="20% - Акцент2 5" xfId="438"/>
    <cellStyle name="20% - Акцент3 2" xfId="439"/>
    <cellStyle name="20% - Акцент3 2 2" xfId="440"/>
    <cellStyle name="20% - Акцент3 2 2 2" xfId="441"/>
    <cellStyle name="20% - Акцент3 2 3" xfId="442"/>
    <cellStyle name="20% - Акцент3 2 3 2" xfId="443"/>
    <cellStyle name="20% - Акцент3 2 4" xfId="444"/>
    <cellStyle name="20% - Акцент3 3" xfId="445"/>
    <cellStyle name="20% - Акцент3 3 2" xfId="446"/>
    <cellStyle name="20% - Акцент3 4" xfId="447"/>
    <cellStyle name="20% - Акцент3 4 2" xfId="448"/>
    <cellStyle name="20% - Акцент3 5" xfId="449"/>
    <cellStyle name="20% - Акцент4 2" xfId="450"/>
    <cellStyle name="20% - Акцент4 2 2" xfId="451"/>
    <cellStyle name="20% - Акцент4 2 2 2" xfId="452"/>
    <cellStyle name="20% - Акцент4 2 3" xfId="453"/>
    <cellStyle name="20% - Акцент4 2 3 2" xfId="454"/>
    <cellStyle name="20% - Акцент4 2 4" xfId="455"/>
    <cellStyle name="20% - Акцент4 3" xfId="456"/>
    <cellStyle name="20% - Акцент4 3 2" xfId="457"/>
    <cellStyle name="20% - Акцент4 4" xfId="458"/>
    <cellStyle name="20% - Акцент4 4 2" xfId="459"/>
    <cellStyle name="20% - Акцент4 5" xfId="460"/>
    <cellStyle name="20% - Акцент5 2" xfId="461"/>
    <cellStyle name="20% - Акцент5 2 2" xfId="462"/>
    <cellStyle name="20% - Акцент5 2 2 2" xfId="463"/>
    <cellStyle name="20% - Акцент5 2 3" xfId="464"/>
    <cellStyle name="20% - Акцент5 2 3 2" xfId="465"/>
    <cellStyle name="20% - Акцент5 2 4" xfId="466"/>
    <cellStyle name="20% - Акцент5 3" xfId="467"/>
    <cellStyle name="20% - Акцент5 3 2" xfId="468"/>
    <cellStyle name="20% - Акцент5 4" xfId="469"/>
    <cellStyle name="20% - Акцент5 4 2" xfId="470"/>
    <cellStyle name="20% - Акцент5 5" xfId="471"/>
    <cellStyle name="20% - Акцент6 2" xfId="472"/>
    <cellStyle name="20% - Акцент6 2 2" xfId="473"/>
    <cellStyle name="20% - Акцент6 2 2 2" xfId="474"/>
    <cellStyle name="20% - Акцент6 2 3" xfId="475"/>
    <cellStyle name="20% - Акцент6 2 3 2" xfId="476"/>
    <cellStyle name="20% - Акцент6 2 4" xfId="477"/>
    <cellStyle name="20% - Акцент6 3" xfId="478"/>
    <cellStyle name="20% - Акцент6 3 2" xfId="479"/>
    <cellStyle name="20% - Акцент6 4" xfId="480"/>
    <cellStyle name="20% - Акцент6 4 2" xfId="481"/>
    <cellStyle name="20% - Акцент6 5" xfId="482"/>
    <cellStyle name="3d" xfId="219"/>
    <cellStyle name="40% - Accent1" xfId="220"/>
    <cellStyle name="40% - Accent2" xfId="221"/>
    <cellStyle name="40% - Accent3" xfId="222"/>
    <cellStyle name="40% - Accent4" xfId="223"/>
    <cellStyle name="40% - Accent5" xfId="224"/>
    <cellStyle name="40% - Accent6" xfId="225"/>
    <cellStyle name="40% - Акцент1 2" xfId="483"/>
    <cellStyle name="40% - Акцент1 2 2" xfId="484"/>
    <cellStyle name="40% - Акцент1 2 2 2" xfId="485"/>
    <cellStyle name="40% - Акцент1 2 3" xfId="486"/>
    <cellStyle name="40% - Акцент1 2 3 2" xfId="487"/>
    <cellStyle name="40% - Акцент1 2 4" xfId="488"/>
    <cellStyle name="40% - Акцент1 3" xfId="489"/>
    <cellStyle name="40% - Акцент1 3 2" xfId="490"/>
    <cellStyle name="40% - Акцент1 4" xfId="491"/>
    <cellStyle name="40% - Акцент1 4 2" xfId="492"/>
    <cellStyle name="40% - Акцент1 5" xfId="493"/>
    <cellStyle name="40% - Акцент2 2" xfId="494"/>
    <cellStyle name="40% - Акцент2 2 2" xfId="495"/>
    <cellStyle name="40% - Акцент2 2 2 2" xfId="496"/>
    <cellStyle name="40% - Акцент2 2 3" xfId="497"/>
    <cellStyle name="40% - Акцент2 2 3 2" xfId="498"/>
    <cellStyle name="40% - Акцент2 2 4" xfId="499"/>
    <cellStyle name="40% - Акцент2 3" xfId="500"/>
    <cellStyle name="40% - Акцент2 3 2" xfId="501"/>
    <cellStyle name="40% - Акцент2 4" xfId="502"/>
    <cellStyle name="40% - Акцент2 4 2" xfId="503"/>
    <cellStyle name="40% - Акцент2 5" xfId="504"/>
    <cellStyle name="40% - Акцент3 2" xfId="505"/>
    <cellStyle name="40% - Акцент3 2 2" xfId="506"/>
    <cellStyle name="40% - Акцент3 2 2 2" xfId="507"/>
    <cellStyle name="40% - Акцент3 2 3" xfId="508"/>
    <cellStyle name="40% - Акцент3 2 3 2" xfId="509"/>
    <cellStyle name="40% - Акцент3 2 4" xfId="510"/>
    <cellStyle name="40% - Акцент3 3" xfId="511"/>
    <cellStyle name="40% - Акцент3 3 2" xfId="512"/>
    <cellStyle name="40% - Акцент3 4" xfId="513"/>
    <cellStyle name="40% - Акцент3 4 2" xfId="514"/>
    <cellStyle name="40% - Акцент3 5" xfId="515"/>
    <cellStyle name="40% - Акцент4 2" xfId="516"/>
    <cellStyle name="40% - Акцент4 2 2" xfId="517"/>
    <cellStyle name="40% - Акцент4 2 2 2" xfId="518"/>
    <cellStyle name="40% - Акцент4 2 3" xfId="519"/>
    <cellStyle name="40% - Акцент4 2 3 2" xfId="520"/>
    <cellStyle name="40% - Акцент4 2 4" xfId="521"/>
    <cellStyle name="40% - Акцент4 3" xfId="522"/>
    <cellStyle name="40% - Акцент4 3 2" xfId="523"/>
    <cellStyle name="40% - Акцент4 4" xfId="524"/>
    <cellStyle name="40% - Акцент4 4 2" xfId="525"/>
    <cellStyle name="40% - Акцент4 5" xfId="526"/>
    <cellStyle name="40% - Акцент5 2" xfId="527"/>
    <cellStyle name="40% - Акцент5 2 2" xfId="528"/>
    <cellStyle name="40% - Акцент5 2 2 2" xfId="529"/>
    <cellStyle name="40% - Акцент5 2 3" xfId="530"/>
    <cellStyle name="40% - Акцент5 2 3 2" xfId="531"/>
    <cellStyle name="40% - Акцент5 2 4" xfId="532"/>
    <cellStyle name="40% - Акцент5 3" xfId="533"/>
    <cellStyle name="40% - Акцент5 3 2" xfId="534"/>
    <cellStyle name="40% - Акцент5 4" xfId="535"/>
    <cellStyle name="40% - Акцент5 4 2" xfId="536"/>
    <cellStyle name="40% - Акцент5 5" xfId="537"/>
    <cellStyle name="40% - Акцент6 2" xfId="538"/>
    <cellStyle name="40% - Акцент6 2 2" xfId="539"/>
    <cellStyle name="40% - Акцент6 2 2 2" xfId="540"/>
    <cellStyle name="40% - Акцент6 2 3" xfId="541"/>
    <cellStyle name="40% - Акцент6 2 3 2" xfId="542"/>
    <cellStyle name="40% - Акцент6 2 4" xfId="543"/>
    <cellStyle name="40% - Акцент6 3" xfId="544"/>
    <cellStyle name="40% - Акцент6 3 2" xfId="545"/>
    <cellStyle name="40% - Акцент6 4" xfId="546"/>
    <cellStyle name="40% - Акцент6 4 2" xfId="547"/>
    <cellStyle name="40% - Акцент6 5" xfId="548"/>
    <cellStyle name="60% - Accent1" xfId="226"/>
    <cellStyle name="60% - Accent2" xfId="227"/>
    <cellStyle name="60% - Accent3" xfId="228"/>
    <cellStyle name="60% - Accent4" xfId="229"/>
    <cellStyle name="60% - Accent5" xfId="230"/>
    <cellStyle name="60% - Accent6" xfId="231"/>
    <cellStyle name="Aaia?iue [0]_?anoiau" xfId="232"/>
    <cellStyle name="Aaia?iue_?anoiau" xfId="233"/>
    <cellStyle name="Accent1" xfId="234"/>
    <cellStyle name="Accent2" xfId="235"/>
    <cellStyle name="Accent3" xfId="236"/>
    <cellStyle name="Accent4" xfId="237"/>
    <cellStyle name="Accent5" xfId="238"/>
    <cellStyle name="Accent6" xfId="239"/>
    <cellStyle name="Aeia?nnueea" xfId="240"/>
    <cellStyle name="AFE" xfId="241"/>
    <cellStyle name="Bad" xfId="242"/>
    <cellStyle name="Calc Currency (0)" xfId="243"/>
    <cellStyle name="Calculation" xfId="244"/>
    <cellStyle name="Check Cell" xfId="245"/>
    <cellStyle name="Comma [0]_(1)" xfId="246"/>
    <cellStyle name="Comma_(1)" xfId="247"/>
    <cellStyle name="Comma0" xfId="248"/>
    <cellStyle name="Currency [0]" xfId="249"/>
    <cellStyle name="Currency_(1)" xfId="250"/>
    <cellStyle name="Currency0" xfId="251"/>
    <cellStyle name="Đ_x0010_" xfId="252"/>
    <cellStyle name="Đ_x0010_?䥘Ȏ_x0013_⤀጖ē??䆈Ȏ_x0013_⬀ጘē_x0010_?䦄Ȏ" xfId="253"/>
    <cellStyle name="Đ_x0010_?䥘Ȏ_x0013_⤀጖ē??䆈Ȏ_x0013_⬀ጘē_x0010_?䦄Ȏ 1" xfId="254"/>
    <cellStyle name="Đ_x0010_?䥘Ȏ_x0013_⤀጖ē??䆈Ȏ_x0013_⬀ጘē_x0010_?䦄Ȏ_01_СЭ_БП скорр2009" xfId="255"/>
    <cellStyle name="Đ_x0010__01_БП_2009 ОАО СЭ_с фактом 1 кв_V2(с планом на 2 полугодие)" xfId="256"/>
    <cellStyle name="Date" xfId="257"/>
    <cellStyle name="Dezimal [0]_Compiling Utility Macros" xfId="258"/>
    <cellStyle name="Dezimal_Compiling Utility Macros" xfId="259"/>
    <cellStyle name="Euro" xfId="260"/>
    <cellStyle name="Explanatory Text" xfId="261"/>
    <cellStyle name="F2" xfId="262"/>
    <cellStyle name="F3" xfId="263"/>
    <cellStyle name="F4" xfId="264"/>
    <cellStyle name="F5" xfId="265"/>
    <cellStyle name="F6" xfId="266"/>
    <cellStyle name="F7" xfId="267"/>
    <cellStyle name="F8" xfId="268"/>
    <cellStyle name="Fixed" xfId="269"/>
    <cellStyle name="Followed Hyperlink" xfId="270"/>
    <cellStyle name="Good" xfId="271"/>
    <cellStyle name="Header1" xfId="272"/>
    <cellStyle name="Header2" xfId="273"/>
    <cellStyle name="Heading 1" xfId="274"/>
    <cellStyle name="Heading 2" xfId="275"/>
    <cellStyle name="Heading 3" xfId="276"/>
    <cellStyle name="Heading 4" xfId="277"/>
    <cellStyle name="Hyperlink" xfId="278"/>
    <cellStyle name="Iau?iue_?anoiau" xfId="279"/>
    <cellStyle name="Input" xfId="280"/>
    <cellStyle name="Ioe?uaaaoayny aeia?nnueea" xfId="281"/>
    <cellStyle name="ISO" xfId="282"/>
    <cellStyle name="JR Cells No Values" xfId="283"/>
    <cellStyle name="JR_ formula" xfId="284"/>
    <cellStyle name="JRchapeau" xfId="285"/>
    <cellStyle name="Just_Table" xfId="286"/>
    <cellStyle name="Linked Cell" xfId="287"/>
    <cellStyle name="Milliers_FA_JUIN_2004" xfId="288"/>
    <cellStyle name="Monйtaire [0]_Conversion Summary" xfId="289"/>
    <cellStyle name="Monйtaire_Conversion Summary" xfId="290"/>
    <cellStyle name="namber" xfId="291"/>
    <cellStyle name="Neutral" xfId="292"/>
    <cellStyle name="Normal_12" xfId="293"/>
    <cellStyle name="Normal1" xfId="294"/>
    <cellStyle name="normбlnм_laroux" xfId="295"/>
    <cellStyle name="Note" xfId="296"/>
    <cellStyle name="number" xfId="297"/>
    <cellStyle name="Oeiainiaue [0]_?anoiau" xfId="298"/>
    <cellStyle name="Oeiainiaue_?anoiau" xfId="299"/>
    <cellStyle name="oft Excel]_x000d__x000a_Comment=Строки open=/f добавляют пользовательские функции к списку Вставить функцию._x000d__x000a_Maximized=3_x000d__x000a_Basi" xfId="300"/>
    <cellStyle name="Ouny?e [0]_?anoiau" xfId="301"/>
    <cellStyle name="Ouny?e_?anoiau" xfId="302"/>
    <cellStyle name="Output" xfId="303"/>
    <cellStyle name="Paaotsikko" xfId="304"/>
    <cellStyle name="Percent" xfId="305"/>
    <cellStyle name="Price_Body" xfId="306"/>
    <cellStyle name="protect" xfId="307"/>
    <cellStyle name="Pддotsikko" xfId="308"/>
    <cellStyle name="QTitle" xfId="309"/>
    <cellStyle name="range" xfId="310"/>
    <cellStyle name="S10" xfId="311"/>
    <cellStyle name="st1" xfId="312"/>
    <cellStyle name="Standard_Anpassen der Amortisation" xfId="313"/>
    <cellStyle name="t2" xfId="314"/>
    <cellStyle name="Tioma Back" xfId="315"/>
    <cellStyle name="Tioma Cells No Values" xfId="316"/>
    <cellStyle name="Tioma formula" xfId="317"/>
    <cellStyle name="Tioma Input" xfId="318"/>
    <cellStyle name="Tioma style" xfId="319"/>
    <cellStyle name="Title" xfId="320"/>
    <cellStyle name="Total" xfId="321"/>
    <cellStyle name="Validation" xfId="322"/>
    <cellStyle name="Valiotsikko" xfId="323"/>
    <cellStyle name="Vдliotsikko" xfId="324"/>
    <cellStyle name="Währung [0]_Compiling Utility Macros" xfId="325"/>
    <cellStyle name="Währung_Compiling Utility Macros" xfId="326"/>
    <cellStyle name="Warning Text" xfId="327"/>
    <cellStyle name="YelNumbersCurr" xfId="328"/>
    <cellStyle name="Беззащитный" xfId="329"/>
    <cellStyle name="Гиперссылка 2" xfId="330"/>
    <cellStyle name="Денежный 2" xfId="331"/>
    <cellStyle name="Заголовок таблицы" xfId="332"/>
    <cellStyle name="ЗаголовокСтолбца" xfId="333"/>
    <cellStyle name="Защитный" xfId="334"/>
    <cellStyle name="Значение" xfId="335"/>
    <cellStyle name="Миша (бланки отчетности)" xfId="336"/>
    <cellStyle name="Обычный" xfId="0" builtinId="0"/>
    <cellStyle name="Обычный 10" xfId="337"/>
    <cellStyle name="Обычный 11" xfId="549"/>
    <cellStyle name="Обычный 11 10" xfId="338"/>
    <cellStyle name="Обычный 12" xfId="339"/>
    <cellStyle name="Обычный 13" xfId="340"/>
    <cellStyle name="Обычный 13 3" xfId="341"/>
    <cellStyle name="Обычный 16" xfId="342"/>
    <cellStyle name="Обычный 17" xfId="572"/>
    <cellStyle name="Обычный 2" xfId="2"/>
    <cellStyle name="Обычный 2 10" xfId="343"/>
    <cellStyle name="Обычный 2 2" xfId="344"/>
    <cellStyle name="Обычный 2 2 2" xfId="550"/>
    <cellStyle name="Обычный 2 2 2 2" xfId="551"/>
    <cellStyle name="Обычный 2 2 3" xfId="552"/>
    <cellStyle name="Обычный 2 2 3 2" xfId="553"/>
    <cellStyle name="Обычный 2 2 4" xfId="554"/>
    <cellStyle name="Обычный 2 3" xfId="555"/>
    <cellStyle name="Обычный 2 3 2" xfId="556"/>
    <cellStyle name="Обычный 2 4" xfId="557"/>
    <cellStyle name="Обычный 2 4 2" xfId="558"/>
    <cellStyle name="Обычный 2 5" xfId="559"/>
    <cellStyle name="Обычный 24" xfId="571"/>
    <cellStyle name="Обычный 3" xfId="345"/>
    <cellStyle name="Обычный 3 2" xfId="346"/>
    <cellStyle name="Обычный 3 3" xfId="1"/>
    <cellStyle name="Обычный 4" xfId="347"/>
    <cellStyle name="Обычный 4 2" xfId="348"/>
    <cellStyle name="Обычный 4_!  ЕБП 2010 Новосибирскэнерго v 5" xfId="349"/>
    <cellStyle name="Обычный 5" xfId="350"/>
    <cellStyle name="Обычный 6" xfId="351"/>
    <cellStyle name="Обычный 7" xfId="352"/>
    <cellStyle name="Обычный 8" xfId="353"/>
    <cellStyle name="Обычный 9" xfId="354"/>
    <cellStyle name="Поле ввода" xfId="355"/>
    <cellStyle name="Примечание 2" xfId="356"/>
    <cellStyle name="Примечание 2 2" xfId="560"/>
    <cellStyle name="Примечание 2 2 2" xfId="561"/>
    <cellStyle name="Примечание 2 2 2 2" xfId="562"/>
    <cellStyle name="Примечание 2 2 3" xfId="563"/>
    <cellStyle name="Примечание 2 2 3 2" xfId="564"/>
    <cellStyle name="Примечание 2 2 4" xfId="565"/>
    <cellStyle name="Примечание 2 3" xfId="566"/>
    <cellStyle name="Примечание 2 3 2" xfId="567"/>
    <cellStyle name="Примечание 2 4" xfId="568"/>
    <cellStyle name="Примечание 2 4 2" xfId="569"/>
    <cellStyle name="Примечание 2 5" xfId="570"/>
    <cellStyle name="Процентный 2" xfId="357"/>
    <cellStyle name="Процентный 2 2" xfId="358"/>
    <cellStyle name="Процентный 2 2 2" xfId="359"/>
    <cellStyle name="Процентный 2 3" xfId="360"/>
    <cellStyle name="Процентный 3" xfId="361"/>
    <cellStyle name="Рамки" xfId="362"/>
    <cellStyle name="Стиль 1" xfId="363"/>
    <cellStyle name="ТЕКСТ" xfId="364"/>
    <cellStyle name="Тысячи [0]_27.02 скоррект. " xfId="365"/>
    <cellStyle name="Тысячи [а]" xfId="366"/>
    <cellStyle name="Тысячи_27.02 скоррект. " xfId="367"/>
    <cellStyle name="Финансовый 2" xfId="368"/>
    <cellStyle name="Финансовый 3 2 2" xfId="369"/>
    <cellStyle name="Формула" xfId="370"/>
    <cellStyle name="ФормулаНаКонтроль" xfId="371"/>
    <cellStyle name="Формулы" xfId="372"/>
    <cellStyle name="число" xfId="373"/>
    <cellStyle name="Џђћ–…ќ’ќ›‰" xfId="374"/>
    <cellStyle name="ܘ_x0008_" xfId="375"/>
    <cellStyle name="ܘ_x0008_?䈌Ȏ㘛䤀ጛܛ_x0008_?䨐Ȏ㘛䤀ጛܛ_x0008_?䉜Ȏ㘛伀ᤛ" xfId="376"/>
    <cellStyle name="ܘ_x0008_?䈌Ȏ㘛䤀ጛܛ_x0008_?䨐Ȏ㘛䤀ጛܛ_x0008_?䉜Ȏ㘛伀ᤛ 1" xfId="377"/>
    <cellStyle name="ܛ_x0008_" xfId="378"/>
    <cellStyle name="ܛ_x0008_?䉜Ȏ㘛伀ᤛܛ_x0008_?偬Ȏ?ഀ഍č_x0001_?䊴Ȏ?ကတĐ_x0001_Ҡ" xfId="379"/>
    <cellStyle name="ܛ_x0008_?䉜Ȏ㘛伀ᤛܛ_x0008_?偬Ȏ?ഀ഍č_x0001_?䊴Ȏ?ကတĐ_x0001_Ҡ 1" xfId="380"/>
    <cellStyle name="ܛ_x0008_?䉜Ȏ㘛伀ᤛܛ_x0008_?偬Ȏ?ഀ഍č_x0001_?䊴Ȏ?ကတĐ_x0001_Ҡ_БДР С44о БДДС ок03" xfId="381"/>
    <cellStyle name="ܛ_x0008__060409_Форматы_2009_факт янв-марта_апр-май план" xfId="382"/>
    <cellStyle name="㐀കܒ_x0008_" xfId="383"/>
    <cellStyle name="㐀കܒ_x0008_?䆴Ȏ㘛伀ᤛܛ_x0008_?䧀Ȏ〘䤀ᤘ" xfId="384"/>
    <cellStyle name="㐀കܒ_x0008_?䆴Ȏ㘛伀ᤛܛ_x0008_?䧀Ȏ〘䤀ᤘ 1" xfId="385"/>
    <cellStyle name="㐀കܒ_x0008_?䆴Ȏ㘛伀ᤛܛ_x0008_?䧀Ȏ〘䤀ᤘ_БДР С44о БДДС ок03" xfId="386"/>
    <cellStyle name="㼿" xfId="387"/>
    <cellStyle name="㼿?" xfId="388"/>
    <cellStyle name="㼿_05.05.2010_ИФ 1 1_кор-ка 1 кв  2010г от 30 апреля" xfId="389"/>
    <cellStyle name="㼿_ИФ 1 1_кор-ка 1 кв  2010г от 30 апреля (2)" xfId="390"/>
    <cellStyle name="㼿_ИФ 1 11.2 1.6 за март и 1кв1_1" xfId="391"/>
    <cellStyle name="㼿_ИФ 1 6  корр  1 квартала (2)" xfId="392"/>
    <cellStyle name="㼿_ИФ 1.1" xfId="393"/>
    <cellStyle name="㼿_ИФ 1.1 оперативный за февраль (01.03.10)_1" xfId="394"/>
    <cellStyle name="㼿_ИФ1 3 отчет за июнь- 1 полугодие 2010 г" xfId="395"/>
    <cellStyle name="㼿_Копия Форматы ИФ_2 квартал_2 этап_21 06 2010г _отправка (21.06.10)" xfId="396"/>
    <cellStyle name="㼿_Отчет ИФ 1 11 2 1 6 за март и 1кв уточненный (23 04)_2" xfId="397"/>
    <cellStyle name="㼿_Отчет ИФ 1.1,1.2,1.6 за июнь оконч вариант (22.07)" xfId="398"/>
    <cellStyle name="㼿㼿" xfId="399"/>
    <cellStyle name="㼿㼿?" xfId="400"/>
    <cellStyle name="㼿㼿_ИФ 1 11.2 1.6 за март и 1кв1_3" xfId="401"/>
    <cellStyle name="㼿㼿㼿" xfId="402"/>
    <cellStyle name="㼿㼿㼿?" xfId="403"/>
    <cellStyle name="㼿㼿㼿_ИФ 1 11.2 1.6 за март и 1кв1_6" xfId="404"/>
    <cellStyle name="㼿㼿㼿㼿" xfId="405"/>
    <cellStyle name="㼿㼿㼿㼿?" xfId="406"/>
    <cellStyle name="㼿㼿㼿㼿_Отчет ИФ 1 11 2 1 6 за март и 1кв уточненный (23 04)_4" xfId="407"/>
    <cellStyle name="㼿㼿㼿㼿㼿" xfId="408"/>
    <cellStyle name="㼿㼿㼿㼿㼿?" xfId="409"/>
    <cellStyle name="㼿㼿㼿㼿㼿_! Форма ИФ 1 6" xfId="410"/>
    <cellStyle name="㼿㼿㼿㼿㼿㼿?" xfId="411"/>
    <cellStyle name="㼿㼿㼿㼿㼿㼿㼿㼿" xfId="412"/>
    <cellStyle name="㼿㼿㼿㼿㼿㼿㼿㼿㼿" xfId="413"/>
    <cellStyle name="㼿㼿㼿㼿㼿㼿㼿㼿㼿?" xfId="414"/>
    <cellStyle name="㼿㼿㼿㼿㼿㼿㼿㼿㼿_ИФ 1 11.2 1.6 за март и 1кв1_4" xfId="415"/>
    <cellStyle name="㼿㼿㼿㼿㼿㼿㼿㼿㼿㼿" xfId="41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ostretsova\&#1086;&#1073;&#1097;&#1080;&#1077;\WINNT\Profiles\vostretsova\&#1051;&#1080;&#1095;&#1085;&#1072;&#1103;\&#1052;&#1086;&#1080;%20&#1076;&#1086;&#1082;&#1091;&#1084;&#1077;&#1085;&#1090;&#1099;\&#1086;&#1073;&#1097;&#1080;&#1077;\&#1088;&#1077;&#1075;&#1083;&#1072;&#1084;&#1077;&#1085;&#1090;&#1099;%20&#1080;%20&#1087;&#1086;&#1083;&#1086;&#1078;&#1077;&#1085;&#1080;&#1103;\&#1055;&#1088;&#1086;&#1080;&#1079;&#1074;&#1086;&#1076;&#1089;&#1090;&#1074;&#1077;&#1085;&#1085;&#1099;&#1081;%20&#1073;&#1102;&#1076;&#1078;&#1077;&#1090;\&#1052;&#1086;&#1080;%20&#1076;&#1086;&#1082;&#1091;&#1084;&#1077;&#1085;&#1090;&#1099;\&#1076;&#1083;&#1103;%20&#1074;&#1089;&#1077;&#1093;\&#1052;&#1086;&#1080;%20&#1076;&#1086;&#1082;&#1091;&#1084;&#1077;&#1085;&#1090;&#1099;\&#1089;&#1077;&#1073;&#1077;&#1089;&#1090;&#1086;&#1080;&#1084;&#1086;&#1089;&#1090;&#1100;\&#1072;&#1085;&#1072;&#1083;&#1080;&#1079;%20&#1077;&#1078;&#1077;&#1084;&#1077;&#1089;&#1103;&#1095;&#1085;&#1086;\&#1040;&#1085;&#1072;&#1083;&#1080;&#1079;-6-2000(&#1086;&#1078;&#1080;&#1076;.&#1087;&#1086;&#1083;&#1091;&#1075;&#1086;&#1076;&#1080;&#1077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ergo\Resource\ECONOM\IZDERSKI\IZDPL200\UGO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eseti.ru/&#1054;&#1089;&#1085;&#1086;&#1074;&#1085;&#1099;&#1077;%20&#1087;&#1086;&#1082;&#1072;&#1079;&#1072;&#1090;&#1077;&#1083;&#1080;%20&#1079;&#1072;&#1082;&#1091;&#1087;&#1082;&#1080;/2014/&#1050;&#1055;&#1047;%202014%20(&#1074;&#1077;&#1088;&#1089;&#1080;&#1103;%2020.01.2014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eseti.ru/Users/VasilkovaIA/AppData/Local/Microsoft/Windows/Temporary%20Internet%20Files/Content.Outlook/XJJXUPCI/&#1087;&#1086;&#1088;&#1091;&#1095;&#1077;&#1085;&#1080;&#1077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silkovaIA/AppData/Local/Microsoft/Windows/Temporary%20Internet%20Files/Content.Outlook/XJJXUPCI/&#1087;&#1086;&#1088;&#1091;&#1095;&#1077;&#1085;&#1080;&#1077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89;&#1085;&#1086;&#1074;&#1085;&#1099;&#1077;%20&#1087;&#1086;&#1082;&#1072;&#1079;&#1072;&#1090;&#1077;&#1083;&#1080;%20&#1079;&#1072;&#1082;&#1091;&#1087;&#1082;&#1080;/2014/&#1050;&#1055;&#1047;%202014%20(&#1074;&#1077;&#1088;&#1089;&#1080;&#1103;%2020.01.2014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9M20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eseti.ru/&#1054;&#1089;&#1085;&#1086;&#1074;&#1085;&#1099;&#1077;%20&#1087;&#1086;&#1082;&#1072;&#1079;&#1072;&#1090;&#1077;&#1083;&#1080;%20&#1079;&#1072;&#1082;&#1091;&#1087;&#1082;&#1080;/2013/01.07.2013/&#1054;&#1090;&#1095;&#1077;&#1090;%20&#1087;&#1086;%20&#1047;&#1044;_&#1056;&#1069;&#1057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89;&#1085;&#1086;&#1074;&#1085;&#1099;&#1077;%20&#1087;&#1086;&#1082;&#1072;&#1079;&#1072;&#1090;&#1077;&#1083;&#1080;%20&#1079;&#1072;&#1082;&#1091;&#1087;&#1082;&#1080;/2013/01.07.2013/&#1054;&#1090;&#1095;&#1077;&#1090;%20&#1087;&#1086;%20&#1047;&#1044;_&#1056;&#1069;&#105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Концерн"/>
      <sheetName val="Концерн (2)"/>
      <sheetName val="Кедровский"/>
      <sheetName val="Моховский"/>
      <sheetName val="Сартаки"/>
      <sheetName val="Караканский"/>
      <sheetName val="Бачатский"/>
      <sheetName val="Красный Брод"/>
      <sheetName val="Киселевский"/>
      <sheetName val="Вахрушевразрезуголь"/>
      <sheetName val="Талдинский"/>
      <sheetName val="Ерунаковский"/>
      <sheetName val="Листвянский"/>
      <sheetName val="Калтанский"/>
      <sheetName val="Осинниковский"/>
      <sheetName val="внепр.расходы"/>
      <sheetName val="структура (месяц)"/>
      <sheetName val="структура (снг)"/>
      <sheetName val="ф.5-тп"/>
      <sheetName val="себест. (для бухг.)"/>
      <sheetName val="себест.-расш.(месяц)"/>
      <sheetName val="себест.-расш.(снг)"/>
      <sheetName val="сравн.с пр.годом"/>
      <sheetName val="сравн.с пр.годом (2)"/>
      <sheetName val="Структ.(расш.пр.ден)"/>
      <sheetName val="услуги"/>
      <sheetName val="прочие денежные"/>
      <sheetName val="Справочник"/>
      <sheetName val="Анализ-6-2000(ожид.полугодие)"/>
      <sheetName val="FES"/>
      <sheetName val="Лист2"/>
      <sheetName val="список"/>
      <sheetName val="Списки"/>
      <sheetName val="Концерн_(2)"/>
      <sheetName val="Красный_Брод"/>
      <sheetName val="внепр_расходы"/>
      <sheetName val="структура_(месяц)"/>
      <sheetName val="структура_(снг)"/>
      <sheetName val="ф_5-тп"/>
      <sheetName val="себест__(для_бухг_)"/>
      <sheetName val="себест_-расш_(месяц)"/>
      <sheetName val="себест_-расш_(снг)"/>
      <sheetName val="сравн_с_пр_годом"/>
      <sheetName val="сравн_с_пр_годом_(2)"/>
      <sheetName val="Структ_(расш_пр_ден)"/>
      <sheetName val="прочие_денежные"/>
      <sheetName val="Анализ-6-2000(ожид_полугодие)"/>
      <sheetName val="Рабочий лист"/>
      <sheetName val="Лист1 (2)"/>
      <sheetName val="п.7 ПП РФ 1352"/>
      <sheetName val="НАСТРОЙКИ"/>
      <sheetName val="ЦП"/>
      <sheetName val="исх. данные"/>
      <sheetName val="ЦФО"/>
      <sheetName val="А_КБК"/>
      <sheetName val="ЦП_Проект"/>
      <sheetName val="соот-е анКБК-стБДДС"/>
      <sheetName val="БДДС"/>
      <sheetName val="Спр-к"/>
      <sheetName val="Спр-к исключений"/>
      <sheetName val="Спр-к ответственные"/>
      <sheetName val="ПП1352"/>
      <sheetName val="Справочники"/>
      <sheetName val="Справочник БДДС"/>
      <sheetName val="Лист2 (2)"/>
      <sheetName val="НЗ-след.ур."/>
      <sheetName val="НИ-след.ур."/>
      <sheetName val="Код ИП-след.ур."/>
      <sheetName val="РП ЦП"/>
      <sheetName val="РП ЦП-след.ур."/>
      <sheetName val="Справочник по статьям БДДС"/>
      <sheetName val="Справочник (2)"/>
      <sheetName val="ПП1352 сектор план"/>
      <sheetName val="лист"/>
      <sheetName val="для формул"/>
      <sheetName val="Об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-факт"/>
      <sheetName val="на 1 тут"/>
      <sheetName val="Воркута-99"/>
      <sheetName val="Воркута2000"/>
      <sheetName val="Воркута2002"/>
      <sheetName val="Лист1"/>
      <sheetName val="FES"/>
      <sheetName val="Позиция"/>
      <sheetName val="Кедровский"/>
      <sheetName val="Списки"/>
      <sheetName val="UGOL"/>
      <sheetName val="Перечень"/>
      <sheetName val="Справочник коды"/>
      <sheetName val="ВАРИАНТ 3 РАБОЧИЙ"/>
      <sheetName val="20"/>
      <sheetName val="23"/>
      <sheetName val="26"/>
      <sheetName val="27"/>
      <sheetName val="28"/>
      <sheetName val="21"/>
      <sheetName val="29"/>
      <sheetName val="Справочники"/>
      <sheetName val="25"/>
      <sheetName val="19"/>
      <sheetName val="22"/>
      <sheetName val="24"/>
      <sheetName val="TEHSHEET"/>
      <sheetName val="план 2000"/>
      <sheetName val="Перегруппировка"/>
      <sheetName val="ПрЭС"/>
      <sheetName val="Главная для ТП"/>
      <sheetName val="1.15 (д.б.)"/>
      <sheetName val="Заголовок"/>
      <sheetName val="ФОТ по месяцам"/>
      <sheetName val="Смета ДУ и ПД"/>
      <sheetName val="Главная"/>
      <sheetName val="на_1_тут"/>
      <sheetName val="ВАРИАНТ_3_РАБОЧИЙ"/>
      <sheetName val="план_2000"/>
      <sheetName val="Главная_для_ТП"/>
      <sheetName val="1_15_(д_б_)"/>
      <sheetName val="EKDEB90"/>
      <sheetName val="Смета_"/>
      <sheetName val="Лист2"/>
      <sheetName val="БДР"/>
      <sheetName val="прочие доходы"/>
      <sheetName val="ТЭП ТНС утв."/>
      <sheetName val="КПЭ"/>
      <sheetName val="ОНА,ОНО"/>
      <sheetName val="база подразделение"/>
      <sheetName val="база статьи затрат"/>
      <sheetName val="T0"/>
      <sheetName val="реестр сф 2012"/>
      <sheetName val="Т6"/>
      <sheetName val="1. свод филиалы"/>
      <sheetName val="1. ИА"/>
      <sheetName val="1. свод ЛЭ"/>
      <sheetName val="Смета2 проект. раб."/>
      <sheetName val="Drop down lists"/>
      <sheetName val="служебная"/>
      <sheetName val="Итоги"/>
      <sheetName val="список"/>
      <sheetName val="Гр5(о)"/>
      <sheetName val="共機J"/>
      <sheetName val="Сводка - лизинг"/>
      <sheetName val="SET"/>
      <sheetName val="Сведения"/>
      <sheetName val="База"/>
      <sheetName val="Свод"/>
      <sheetName val="перекрестка"/>
      <sheetName val="16"/>
      <sheetName val="18.2"/>
      <sheetName val="4"/>
      <sheetName val="6"/>
      <sheetName val="6 Списки"/>
      <sheetName val="15"/>
      <sheetName val="17.1"/>
      <sheetName val="2.3"/>
      <sheetName val="P2.1"/>
      <sheetName val="control"/>
      <sheetName val="Регионы"/>
      <sheetName val="NEW-PANEL"/>
      <sheetName val="Свод сметы"/>
      <sheetName val="Handbook"/>
      <sheetName val="Автозаполнение"/>
      <sheetName val="П.8."/>
      <sheetName val="БД"/>
      <sheetName val="ID ПС"/>
      <sheetName val="Информ-я о регулируемой орг-и"/>
      <sheetName val="Нормы325"/>
      <sheetName val="Инструкция"/>
      <sheetName val="TOPLIWO"/>
      <sheetName val="2018"/>
      <sheetName val="2019"/>
      <sheetName val="Справочник"/>
      <sheetName val="договора-ОТЧЕТутв.БП"/>
      <sheetName val="Справочно"/>
      <sheetName val="Типовые причины"/>
      <sheetName val="БЗ"/>
      <sheetName val="Классификатор"/>
      <sheetName val="Справочник ЦФО"/>
      <sheetName val="на_1_тут1"/>
      <sheetName val="ВАРИАНТ_3_РАБОЧИЙ1"/>
      <sheetName val="план_20001"/>
      <sheetName val="Главная_для_ТП1"/>
      <sheetName val="1_15_(д_б_)1"/>
      <sheetName val="ФОТ_по_месяцам"/>
      <sheetName val="Смета_ДУ_и_ПД"/>
      <sheetName val="прочие_доходы"/>
      <sheetName val="ТЭП_ТНС_утв_"/>
      <sheetName val="1__свод_филиалы"/>
      <sheetName val="1__ИА"/>
      <sheetName val="1__свод_ЛЭ"/>
      <sheetName val="Смета2_проект__раб_"/>
      <sheetName val="Drop_down_lists"/>
      <sheetName val="реестр_сф_2012"/>
      <sheetName val="Сводка_-_лизинг"/>
      <sheetName val="18_2"/>
      <sheetName val="6_Списки"/>
      <sheetName val="17_1"/>
      <sheetName val="2_3"/>
      <sheetName val="P2_1"/>
      <sheetName val="П_8_"/>
      <sheetName val="Свод_сметы"/>
      <sheetName val="Информ-я_о_регулируемой_орг-и"/>
      <sheetName val="ID_ПС"/>
      <sheetName val="Справочник_коды"/>
      <sheetName val="база_подразделение"/>
      <sheetName val="база_статьи_затрат"/>
      <sheetName val="Отчет"/>
      <sheetName val="Пров_Знач"/>
      <sheetName val="Список подразделений"/>
      <sheetName val="1.0"/>
      <sheetName val="1.1"/>
      <sheetName val="основа часы 51W 51 O"/>
      <sheetName val="основа часы CWP3-CWP3A"/>
      <sheetName val=" СУ ФНП"/>
      <sheetName val="01"/>
      <sheetName val="Расчет НВВ общий"/>
      <sheetName val="Настройка"/>
      <sheetName val="Extrapolacija i interpolacija"/>
      <sheetName val="Настройка 1"/>
      <sheetName val="Справочник статей ДДС"/>
      <sheetName val="Параметры должностей"/>
      <sheetName val="Ввод"/>
      <sheetName val="Курсы_валют"/>
      <sheetName val="Раскрывающиеся списки"/>
      <sheetName val="Список_подразделений"/>
      <sheetName val="1_0"/>
      <sheetName val="1_1"/>
      <sheetName val="основа_часы_51W_51_O"/>
      <sheetName val="основа_часы_CWP3-CWP3A"/>
      <sheetName val="Extrapolacija_i_interpolacija"/>
      <sheetName val="Настройка_1"/>
      <sheetName val="Параметры_должностей"/>
      <sheetName val="Справочник_статей_ДДС"/>
      <sheetName val="Раскрывающиеся_списки"/>
      <sheetName val="УШР на текущую дату"/>
      <sheetName val="Доп. данные"/>
      <sheetName val="Настройки"/>
      <sheetName val="РС"/>
      <sheetName val="Parametri"/>
      <sheetName val="Cevi ukupno "/>
      <sheetName val="Условия"/>
      <sheetName val="График численности (2)"/>
      <sheetName val="Список_подразделений1"/>
      <sheetName val="1_01"/>
      <sheetName val="1_11"/>
      <sheetName val="основа_часы_51W_51_O1"/>
      <sheetName val="основа_часы_CWP3-CWP3A1"/>
      <sheetName val="Extrapolacija_i_interpolacija1"/>
      <sheetName val="Настройка_11"/>
      <sheetName val="Параметры_должностей1"/>
      <sheetName val="Справочник_статей_ДДС1"/>
      <sheetName val="Раскрывающиеся_списки1"/>
      <sheetName val="УШР_на_текущую_дату"/>
      <sheetName val="Доп__данные"/>
      <sheetName val="Baza"/>
      <sheetName val="Расчет для Анализа"/>
      <sheetName val="РКЦ"/>
      <sheetName val="статьи"/>
      <sheetName val="БДР Ф1-АД"/>
      <sheetName val="Источник данных"/>
      <sheetName val="Перечень значений"/>
      <sheetName val="Стро"/>
      <sheetName val="Сотрудники"/>
      <sheetName val="Статусы"/>
      <sheetName val="на_1_тут2"/>
      <sheetName val="на_1_тут3"/>
      <sheetName val="на_1_тут4"/>
      <sheetName val="на_1_тут5"/>
      <sheetName val="на_1_тут6"/>
      <sheetName val="на_1_тут7"/>
      <sheetName val="1"/>
      <sheetName val="0"/>
      <sheetName val="ис.смета"/>
      <sheetName val="Справочник подпроеков"/>
      <sheetName val="Ведомость объемов работ"/>
      <sheetName val="СП"/>
      <sheetName val="Константы"/>
      <sheetName val="справка"/>
      <sheetName val="Статьи БДДС"/>
      <sheetName val="на_1_тут8"/>
      <sheetName val="Список_подразделений2"/>
      <sheetName val="1_02"/>
      <sheetName val="1_12"/>
      <sheetName val="основа_часы_51W_51_O2"/>
      <sheetName val="основа_часы_CWP3-CWP3A2"/>
      <sheetName val="Extrapolacija_i_interpolacija2"/>
      <sheetName val="Настройка_12"/>
      <sheetName val="Параметры_должностей2"/>
      <sheetName val="Справочник_статей_ДДС2"/>
      <sheetName val="Раскрывающиеся_списки2"/>
      <sheetName val="УШР_на_текущую_дату1"/>
      <sheetName val="Доп__данные1"/>
      <sheetName val="Cevi_ukupno_"/>
      <sheetName val="График_численности_(2)"/>
      <sheetName val="Расчет_для_Анализа"/>
      <sheetName val="_СУ_ФНП"/>
      <sheetName val="Перечень_значений"/>
      <sheetName val="БДР_Ф1-АД"/>
      <sheetName val="Источник_данных"/>
      <sheetName val="ис_смета"/>
      <sheetName val="Ведомость_объемов_работ"/>
      <sheetName val="Справочник_подпроеков"/>
      <sheetName val="Справочник_2"/>
      <sheetName val="Вып. списки"/>
      <sheetName val="СправочникУМиТ"/>
      <sheetName val="Потр. щебня"/>
      <sheetName val="ГХ РД"/>
      <sheetName val="ГПР ТОФ"/>
      <sheetName val="ВАРИАНТ_3_РАБОЧИЙ2"/>
      <sheetName val="план_20002"/>
      <sheetName val="Главная_для_ТП2"/>
      <sheetName val="1_15_(д_б_)2"/>
      <sheetName val="ФОТ_по_месяцам1"/>
      <sheetName val="Смета_ДУ_и_ПД1"/>
      <sheetName val="прочие_доходы1"/>
      <sheetName val="ТЭП_ТНС_утв_1"/>
      <sheetName val="1__свод_филиалы1"/>
      <sheetName val="1__ИА1"/>
      <sheetName val="1__свод_ЛЭ1"/>
      <sheetName val="Смета2_проект__раб_1"/>
      <sheetName val="Drop_down_lists1"/>
      <sheetName val="реестр_сф_20121"/>
      <sheetName val="Сводка_-_лизинг1"/>
      <sheetName val="18_21"/>
      <sheetName val="6_Списки1"/>
      <sheetName val="17_11"/>
      <sheetName val="2_31"/>
      <sheetName val="P2_11"/>
      <sheetName val="Параметры"/>
      <sheetName val="ПР. 1 ТКП МЭСР"/>
      <sheetName val="10. Поступления"/>
      <sheetName val="Мари"/>
      <sheetName val="договора-ОТЧЕТутв_БП"/>
      <sheetName val="на_1_тут9"/>
      <sheetName val="ВАРИАНТ_3_РАБОЧИЙ3"/>
      <sheetName val="план_20003"/>
      <sheetName val="Главная_для_ТП3"/>
      <sheetName val="1_15_(д_б_)3"/>
      <sheetName val="ФОТ_по_месяцам2"/>
      <sheetName val="Смета_ДУ_и_ПД2"/>
      <sheetName val="прочие_доходы2"/>
      <sheetName val="ТЭП_ТНС_утв_2"/>
      <sheetName val="1__свод_филиалы2"/>
      <sheetName val="1__ИА2"/>
      <sheetName val="1__свод_ЛЭ2"/>
      <sheetName val="Смета2_проект__раб_2"/>
      <sheetName val="Drop_down_lists2"/>
      <sheetName val="реестр_сф_20122"/>
      <sheetName val="Сводка_-_лизинг2"/>
      <sheetName val="18_22"/>
      <sheetName val="6_Списки2"/>
      <sheetName val="17_12"/>
      <sheetName val="2_32"/>
      <sheetName val="P2_12"/>
      <sheetName val="Свод_сметы1"/>
      <sheetName val="П_8_1"/>
      <sheetName val="Справочник_коды1"/>
      <sheetName val="база_подразделение1"/>
      <sheetName val="база_статьи_затрат1"/>
      <sheetName val="ID_ПС1"/>
      <sheetName val="Информ-я_о_регулируемой_орг-и1"/>
      <sheetName val="Типовые_причины"/>
      <sheetName val="Справочник_ЦФО"/>
      <sheetName val="_СУ_ФНП1"/>
      <sheetName val="Список_подразделений3"/>
      <sheetName val="1_03"/>
      <sheetName val="1_13"/>
      <sheetName val="основа_часы_51W_51_O3"/>
      <sheetName val="основа_часы_CWP3-CWP3A3"/>
      <sheetName val="Extrapolacija_i_interpolacija3"/>
      <sheetName val="Настройка_13"/>
      <sheetName val="Справочник_статей_ДДС3"/>
      <sheetName val="Параметры_должностей3"/>
      <sheetName val="Раскрывающиеся_списки3"/>
      <sheetName val="УШР_на_текущую_дату2"/>
      <sheetName val="Доп__данные2"/>
      <sheetName val="Cevi_ukupno_1"/>
      <sheetName val="График_численности_(2)1"/>
      <sheetName val="Расчет_для_Анализа1"/>
      <sheetName val="БДР_Ф1-АД1"/>
      <sheetName val="Источник_данных1"/>
      <sheetName val="Перечень_значений1"/>
      <sheetName val="ис_смета1"/>
      <sheetName val="Справочник_подпроеков1"/>
      <sheetName val="Ведомость_объемов_работ1"/>
      <sheetName val="Статьи_БДДС"/>
      <sheetName val="Расчет_НВВ_общий"/>
      <sheetName val="Вып__списки"/>
      <sheetName val="Потр__щебня"/>
      <sheetName val="ГХ_РД"/>
      <sheetName val="ГПР_ТОФ"/>
      <sheetName val="ПР__1_ТКП_МЭСР"/>
      <sheetName val="MAIN"/>
      <sheetName val="ИТ-бюджет"/>
      <sheetName val="Титульный"/>
      <sheetName val="1_411_1"/>
      <sheetName val="PD_5_2"/>
      <sheetName val="1_3 новая"/>
      <sheetName val="1,3 новая"/>
      <sheetName val="PD.5_1"/>
      <sheetName val="ИнвестицииСвод"/>
      <sheetName val="PD_5_1"/>
      <sheetName val="Понедельно"/>
      <sheetName val="Итог по НПО "/>
      <sheetName val="_ССЫЛКА"/>
      <sheetName val="PD_5_3"/>
      <sheetName val="Баланс _Ф1_"/>
      <sheetName val="1_401_2"/>
      <sheetName val="П"/>
      <sheetName val="3_3_31_"/>
      <sheetName val="формаДДС_пЛОХ_ЛОХЛкмесяц03_ДАШв"/>
      <sheetName val="К1_МП"/>
      <sheetName val="Т4,Т4а"/>
      <sheetName val="8. Инвестиции"/>
      <sheetName val="4 461"/>
      <sheetName val="A"/>
      <sheetName val="ﾏｼﾅﾘ強度比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/>
      <sheetData sheetId="188"/>
      <sheetData sheetId="189"/>
      <sheetData sheetId="190"/>
      <sheetData sheetId="19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 refreshError="1"/>
      <sheetData sheetId="226" refreshError="1"/>
      <sheetData sheetId="227" refreshError="1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иод"/>
      <sheetName val="КПЗ"/>
      <sheetName val="ОПЗ"/>
      <sheetName val="Отчет_ОПЗ"/>
      <sheetName val="Внеплан"/>
      <sheetName val="Склад"/>
      <sheetName val="Способ закупки"/>
      <sheetName val="Динамика исполнения плана"/>
      <sheetName val="Итог "/>
      <sheetName val="Справочник"/>
    </sheetNames>
    <sheetDataSet>
      <sheetData sheetId="0">
        <row r="2">
          <cell r="B2" t="str">
            <v>Наименование Общества</v>
          </cell>
        </row>
        <row r="4">
          <cell r="C4">
            <v>41275</v>
          </cell>
        </row>
        <row r="5">
          <cell r="C5">
            <v>41548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A3" t="str">
            <v>ТМЦ</v>
          </cell>
          <cell r="B3" t="str">
            <v>КПЗ</v>
          </cell>
          <cell r="D3" t="str">
            <v>УСЗО</v>
          </cell>
          <cell r="E3" t="str">
            <v>состоялась</v>
          </cell>
          <cell r="G3" t="str">
            <v>Невозможно предусмотреть на этапе годового планирования</v>
          </cell>
        </row>
        <row r="4">
          <cell r="A4" t="str">
            <v>Работы и услуги</v>
          </cell>
          <cell r="B4" t="str">
            <v>КПЗ удален</v>
          </cell>
          <cell r="G4" t="str">
            <v>Авария, ЧС и т.д.</v>
          </cell>
        </row>
        <row r="5">
          <cell r="B5" t="str">
            <v>внеплановый</v>
          </cell>
          <cell r="C5" t="str">
            <v>запрос предложений</v>
          </cell>
          <cell r="G5" t="str">
            <v>Отказ поставщика от заключения договора</v>
          </cell>
        </row>
        <row r="6">
          <cell r="B6" t="str">
            <v>внепновый удален</v>
          </cell>
          <cell r="G6" t="str">
            <v>Некачественное исполнение поставщиком обязательств</v>
          </cell>
        </row>
        <row r="7">
          <cell r="B7" t="str">
            <v xml:space="preserve">срочный </v>
          </cell>
          <cell r="C7" t="str">
            <v>простая закупка</v>
          </cell>
          <cell r="G7" t="str">
            <v>Несостоявшая процедура: ошибки в подготовке техзадания</v>
          </cell>
        </row>
        <row r="8">
          <cell r="C8" t="str">
            <v>прямая закупка</v>
          </cell>
          <cell r="G8" t="str">
            <v>Несостоявшая процедура: ошибки в проведении ЗП</v>
          </cell>
        </row>
        <row r="9">
          <cell r="C9" t="str">
            <v>разовая закупка</v>
          </cell>
          <cell r="G9" t="str">
            <v>Несостоявшая процедура: ошибка в выборе способа закупки</v>
          </cell>
        </row>
        <row r="10">
          <cell r="G10" t="str">
            <v>Недосмотр, халатность</v>
          </cell>
        </row>
        <row r="11">
          <cell r="G11" t="str">
            <v>Решение УК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ие сведения"/>
      <sheetName val="Перечень поставщиков"/>
      <sheetName val="Перечень позиций"/>
      <sheetName val="Справочник"/>
      <sheetName val="Контроллер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г</v>
          </cell>
        </row>
        <row r="2">
          <cell r="A2" t="str">
            <v>га</v>
          </cell>
        </row>
        <row r="3">
          <cell r="A3" t="str">
            <v>госконтракт</v>
          </cell>
        </row>
        <row r="4">
          <cell r="A4" t="str">
            <v>дал</v>
          </cell>
        </row>
        <row r="5">
          <cell r="A5" t="str">
            <v>договор</v>
          </cell>
        </row>
        <row r="6">
          <cell r="A6" t="str">
            <v>изд.</v>
          </cell>
        </row>
        <row r="7">
          <cell r="A7" t="str">
            <v>кв. дм</v>
          </cell>
        </row>
        <row r="8">
          <cell r="A8" t="str">
            <v>кв. м</v>
          </cell>
        </row>
        <row r="9">
          <cell r="A9" t="str">
            <v>кг</v>
          </cell>
        </row>
        <row r="10">
          <cell r="A10" t="str">
            <v>км</v>
          </cell>
        </row>
        <row r="11">
          <cell r="A11" t="str">
            <v>комплект</v>
          </cell>
        </row>
        <row r="12">
          <cell r="A12" t="str">
            <v>короб.</v>
          </cell>
        </row>
        <row r="13">
          <cell r="A13" t="str">
            <v>куб. м</v>
          </cell>
        </row>
        <row r="14">
          <cell r="A14" t="str">
            <v>л</v>
          </cell>
        </row>
        <row r="15">
          <cell r="A15" t="str">
            <v>лот</v>
          </cell>
        </row>
        <row r="16">
          <cell r="A16" t="str">
            <v>м</v>
          </cell>
        </row>
        <row r="17">
          <cell r="A17" t="str">
            <v>мл</v>
          </cell>
        </row>
        <row r="18">
          <cell r="A18" t="str">
            <v>пар</v>
          </cell>
        </row>
        <row r="19">
          <cell r="A19" t="str">
            <v>пог. м</v>
          </cell>
        </row>
        <row r="20">
          <cell r="A20" t="str">
            <v>см</v>
          </cell>
        </row>
        <row r="21">
          <cell r="A21" t="str">
            <v>т</v>
          </cell>
        </row>
        <row r="22">
          <cell r="A22" t="str">
            <v>упак.</v>
          </cell>
        </row>
        <row r="23">
          <cell r="A23" t="str">
            <v>шт.</v>
          </cell>
        </row>
        <row r="24">
          <cell r="A24" t="str">
            <v>ящ.</v>
          </cell>
        </row>
      </sheetData>
      <sheetData sheetId="4">
        <row r="1">
          <cell r="A1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ие сведения"/>
      <sheetName val="Перечень поставщиков"/>
      <sheetName val="Перечень позиций"/>
      <sheetName val="Справочник"/>
      <sheetName val="Контроллер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г</v>
          </cell>
        </row>
        <row r="2">
          <cell r="A2" t="str">
            <v>га</v>
          </cell>
        </row>
        <row r="3">
          <cell r="A3" t="str">
            <v>госконтракт</v>
          </cell>
        </row>
        <row r="4">
          <cell r="A4" t="str">
            <v>дал</v>
          </cell>
        </row>
        <row r="5">
          <cell r="A5" t="str">
            <v>договор</v>
          </cell>
        </row>
        <row r="6">
          <cell r="A6" t="str">
            <v>изд.</v>
          </cell>
        </row>
        <row r="7">
          <cell r="A7" t="str">
            <v>кв. дм</v>
          </cell>
        </row>
        <row r="8">
          <cell r="A8" t="str">
            <v>кв. м</v>
          </cell>
        </row>
        <row r="9">
          <cell r="A9" t="str">
            <v>кг</v>
          </cell>
        </row>
        <row r="10">
          <cell r="A10" t="str">
            <v>км</v>
          </cell>
        </row>
        <row r="11">
          <cell r="A11" t="str">
            <v>комплект</v>
          </cell>
        </row>
        <row r="12">
          <cell r="A12" t="str">
            <v>короб.</v>
          </cell>
        </row>
        <row r="13">
          <cell r="A13" t="str">
            <v>куб. м</v>
          </cell>
        </row>
        <row r="14">
          <cell r="A14" t="str">
            <v>л</v>
          </cell>
        </row>
        <row r="15">
          <cell r="A15" t="str">
            <v>лот</v>
          </cell>
        </row>
        <row r="16">
          <cell r="A16" t="str">
            <v>м</v>
          </cell>
        </row>
        <row r="17">
          <cell r="A17" t="str">
            <v>мл</v>
          </cell>
        </row>
        <row r="18">
          <cell r="A18" t="str">
            <v>пар</v>
          </cell>
        </row>
        <row r="19">
          <cell r="A19" t="str">
            <v>пог. м</v>
          </cell>
        </row>
        <row r="20">
          <cell r="A20" t="str">
            <v>см</v>
          </cell>
        </row>
        <row r="21">
          <cell r="A21" t="str">
            <v>т</v>
          </cell>
        </row>
        <row r="22">
          <cell r="A22" t="str">
            <v>упак.</v>
          </cell>
        </row>
        <row r="23">
          <cell r="A23" t="str">
            <v>шт.</v>
          </cell>
        </row>
        <row r="24">
          <cell r="A24" t="str">
            <v>ящ.</v>
          </cell>
        </row>
      </sheetData>
      <sheetData sheetId="4">
        <row r="1">
          <cell r="A1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иод"/>
      <sheetName val="КПЗ"/>
      <sheetName val="ОПЗ"/>
      <sheetName val="Отчет_ОПЗ"/>
      <sheetName val="Внеплан"/>
      <sheetName val="Склад"/>
      <sheetName val="Способ закупки"/>
      <sheetName val="Динамика исполнения плана"/>
      <sheetName val="Итог "/>
      <sheetName val="Справочник"/>
    </sheetNames>
    <sheetDataSet>
      <sheetData sheetId="0">
        <row r="2">
          <cell r="B2" t="str">
            <v>Наименование Общества</v>
          </cell>
        </row>
        <row r="4">
          <cell r="C4">
            <v>41275</v>
          </cell>
        </row>
        <row r="5">
          <cell r="C5">
            <v>41548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A3" t="str">
            <v>ТМЦ</v>
          </cell>
          <cell r="B3" t="str">
            <v>КПЗ</v>
          </cell>
          <cell r="D3" t="str">
            <v>УСЗО</v>
          </cell>
          <cell r="E3" t="str">
            <v>состоялась</v>
          </cell>
          <cell r="G3" t="str">
            <v>Невозможно предусмотреть на этапе годового планирования</v>
          </cell>
        </row>
        <row r="4">
          <cell r="A4" t="str">
            <v>Работы и услуги</v>
          </cell>
          <cell r="B4" t="str">
            <v>КПЗ удален</v>
          </cell>
          <cell r="G4" t="str">
            <v>Авария, ЧС и т.д.</v>
          </cell>
        </row>
        <row r="5">
          <cell r="B5" t="str">
            <v>внеплановый</v>
          </cell>
          <cell r="C5" t="str">
            <v>запрос предложений</v>
          </cell>
          <cell r="G5" t="str">
            <v>Отказ поставщика от заключения договора</v>
          </cell>
        </row>
        <row r="6">
          <cell r="B6" t="str">
            <v>внепновый удален</v>
          </cell>
          <cell r="G6" t="str">
            <v>Некачественное исполнение поставщиком обязательств</v>
          </cell>
        </row>
        <row r="7">
          <cell r="B7" t="str">
            <v xml:space="preserve">срочный </v>
          </cell>
          <cell r="C7" t="str">
            <v>простая закупка</v>
          </cell>
          <cell r="G7" t="str">
            <v>Несостоявшая процедура: ошибки в подготовке техзадания</v>
          </cell>
        </row>
        <row r="8">
          <cell r="C8" t="str">
            <v>прямая закупка</v>
          </cell>
          <cell r="G8" t="str">
            <v>Несостоявшая процедура: ошибки в проведении ЗП</v>
          </cell>
        </row>
        <row r="9">
          <cell r="C9" t="str">
            <v>разовая закупка</v>
          </cell>
          <cell r="G9" t="str">
            <v>Несостоявшая процедура: ошибка в выборе способа закупки</v>
          </cell>
        </row>
        <row r="10">
          <cell r="G10" t="str">
            <v>Недосмотр, халатность</v>
          </cell>
        </row>
        <row r="11">
          <cell r="G11" t="str">
            <v>Решение УК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быча-план"/>
      <sheetName val="Добыча-план кв."/>
      <sheetName val="Добыча-факт"/>
      <sheetName val="Добыча-факт кв."/>
      <sheetName val="Добыча-факт (пр.год)"/>
      <sheetName val="Вскрыша-план"/>
      <sheetName val="Вскрыша-план кв."/>
      <sheetName val="Вскрыша-факт"/>
      <sheetName val="Вскрыша-факт кв."/>
      <sheetName val="Вскрыша-факт (пр.год)"/>
      <sheetName val="Числ.рабочих"/>
      <sheetName val="Числ.рабочих (пр.год)"/>
      <sheetName val="Ср.сп.числ-ть"/>
      <sheetName val="Ср.сп.числ-ть (пр.год)"/>
      <sheetName val="Пр-ть экс."/>
      <sheetName val="Пр-ть экс. за сентябрь"/>
      <sheetName val="Пр-ть экс. за 3 кв."/>
      <sheetName val="Пр-ть экс. (пр.год)"/>
      <sheetName val="Пр-ть экс.по маркам"/>
      <sheetName val="Пр-ть экс.по маркам за сентябрь"/>
      <sheetName val="Пр-ть экс.по маркам (пр.год)"/>
      <sheetName val="Вскрыша с кап.работ"/>
      <sheetName val="Вскрыша с кап.работ пр.год"/>
      <sheetName val="Остатки угля"/>
      <sheetName val="Запасы угля"/>
      <sheetName val="Запасы угля-пр.год"/>
      <sheetName val="УФ-28"/>
      <sheetName val="титул БДР"/>
      <sheetName val="Списки"/>
      <sheetName val="Титул"/>
      <sheetName val="даты"/>
      <sheetName val="ВО1"/>
      <sheetName val="ИФ1.2"/>
      <sheetName val="инвестиции"/>
      <sheetName val="Добыча_факт"/>
      <sheetName val="_Сервис"/>
      <sheetName val="на 1 тут"/>
      <sheetName val="Параметры"/>
      <sheetName val="НАСТРОЙ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ПЗ"/>
      <sheetName val="Отчет_ОПЗ"/>
      <sheetName val="Способ закупки"/>
      <sheetName val="Склад"/>
      <sheetName val="Внеплан"/>
      <sheetName val="Сроки"/>
      <sheetName val="Стоимость"/>
      <sheetName val="Аутентичность_кол-во"/>
      <sheetName val="Аутентичность_сумма"/>
      <sheetName val="Оценка"/>
      <sheetName val="Справочн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C1" t="str">
            <v>конкурс</v>
          </cell>
          <cell r="D1" t="str">
            <v>УСЗО</v>
          </cell>
          <cell r="E1" t="str">
            <v>состоялась</v>
          </cell>
        </row>
        <row r="2">
          <cell r="C2" t="str">
            <v>аукцион</v>
          </cell>
          <cell r="D2" t="str">
            <v>Общество</v>
          </cell>
          <cell r="E2" t="str">
            <v>не состоялась</v>
          </cell>
        </row>
        <row r="3">
          <cell r="C3" t="str">
            <v>запрос предложений</v>
          </cell>
        </row>
        <row r="4">
          <cell r="C4" t="str">
            <v>запрос цен</v>
          </cell>
        </row>
        <row r="5">
          <cell r="C5" t="str">
            <v>простая закупка</v>
          </cell>
        </row>
        <row r="6">
          <cell r="C6" t="str">
            <v>прямая закупка</v>
          </cell>
        </row>
        <row r="7">
          <cell r="C7" t="str">
            <v>разовая закупка</v>
          </cell>
        </row>
        <row r="9">
          <cell r="A9" t="str">
            <v>ОАО "РЭС"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ПЗ"/>
      <sheetName val="Отчет_ОПЗ"/>
      <sheetName val="Способ закупки"/>
      <sheetName val="Склад"/>
      <sheetName val="Внеплан"/>
      <sheetName val="Сроки"/>
      <sheetName val="Стоимость"/>
      <sheetName val="Аутентичность_кол-во"/>
      <sheetName val="Аутентичность_сумма"/>
      <sheetName val="Оценка"/>
      <sheetName val="Справочн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C1" t="str">
            <v>конкурс</v>
          </cell>
          <cell r="D1" t="str">
            <v>УСЗО</v>
          </cell>
          <cell r="E1" t="str">
            <v>состоялась</v>
          </cell>
        </row>
        <row r="2">
          <cell r="C2" t="str">
            <v>аукцион</v>
          </cell>
          <cell r="D2" t="str">
            <v>Общество</v>
          </cell>
          <cell r="E2" t="str">
            <v>не состоялась</v>
          </cell>
        </row>
        <row r="3">
          <cell r="C3" t="str">
            <v>запрос предложений</v>
          </cell>
        </row>
        <row r="4">
          <cell r="C4" t="str">
            <v>запрос цен</v>
          </cell>
        </row>
        <row r="5">
          <cell r="C5" t="str">
            <v>простая закупка</v>
          </cell>
        </row>
        <row r="6">
          <cell r="C6" t="str">
            <v>прямая закупка</v>
          </cell>
        </row>
        <row r="7">
          <cell r="C7" t="str">
            <v>разовая закупка</v>
          </cell>
        </row>
        <row r="9">
          <cell r="A9" t="str">
            <v>ОАО "РЭС"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2"/>
  <sheetViews>
    <sheetView showGridLines="0" tabSelected="1" view="pageBreakPreview" topLeftCell="R1" zoomScale="70" zoomScaleNormal="100" zoomScaleSheetLayoutView="70" workbookViewId="0">
      <selection activeCell="AC18" sqref="AC18"/>
    </sheetView>
  </sheetViews>
  <sheetFormatPr defaultColWidth="9.140625" defaultRowHeight="20.25" x14ac:dyDescent="0.25"/>
  <cols>
    <col min="1" max="2" width="9.140625" style="1"/>
    <col min="3" max="3" width="10.28515625" style="1" customWidth="1"/>
    <col min="4" max="4" width="16.85546875" style="1" customWidth="1"/>
    <col min="5" max="5" width="7.85546875" style="1" customWidth="1"/>
    <col min="6" max="6" width="42.7109375" style="1" customWidth="1"/>
    <col min="7" max="22" width="26.28515625" style="1" customWidth="1"/>
    <col min="23" max="30" width="28.7109375" style="1" customWidth="1"/>
    <col min="31" max="16384" width="9.140625" style="1"/>
  </cols>
  <sheetData>
    <row r="1" spans="1:30" ht="26.25" customHeight="1" x14ac:dyDescent="0.25">
      <c r="F1" s="2"/>
      <c r="G1" s="2"/>
      <c r="H1" s="2"/>
    </row>
    <row r="2" spans="1:30" ht="36.75" customHeight="1" x14ac:dyDescent="0.25">
      <c r="A2" s="33" t="s">
        <v>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1:30" ht="27" customHeight="1" x14ac:dyDescent="0.25">
      <c r="A3" s="29"/>
      <c r="B3" s="29"/>
      <c r="C3" s="29"/>
      <c r="D3" s="29"/>
      <c r="E3" s="29"/>
      <c r="F3" s="29"/>
      <c r="G3" s="29"/>
      <c r="H3" s="29"/>
    </row>
    <row r="4" spans="1:30" x14ac:dyDescent="0.25">
      <c r="A4" s="32" t="s">
        <v>0</v>
      </c>
      <c r="B4" s="31" t="s">
        <v>2</v>
      </c>
      <c r="C4" s="31"/>
      <c r="D4" s="31"/>
      <c r="E4" s="31"/>
      <c r="F4" s="31"/>
      <c r="G4" s="25" t="s">
        <v>7</v>
      </c>
      <c r="H4" s="26"/>
      <c r="I4" s="25" t="s">
        <v>9</v>
      </c>
      <c r="J4" s="26"/>
      <c r="K4" s="25" t="s">
        <v>10</v>
      </c>
      <c r="L4" s="26"/>
      <c r="M4" s="25" t="s">
        <v>11</v>
      </c>
      <c r="N4" s="26"/>
      <c r="O4" s="25" t="s">
        <v>12</v>
      </c>
      <c r="P4" s="26"/>
      <c r="Q4" s="25" t="s">
        <v>13</v>
      </c>
      <c r="R4" s="26"/>
      <c r="S4" s="25" t="s">
        <v>14</v>
      </c>
      <c r="T4" s="26"/>
      <c r="U4" s="25" t="s">
        <v>15</v>
      </c>
      <c r="V4" s="26"/>
      <c r="W4" s="25" t="s">
        <v>16</v>
      </c>
      <c r="X4" s="26"/>
      <c r="Y4" s="25" t="s">
        <v>17</v>
      </c>
      <c r="Z4" s="26"/>
      <c r="AA4" s="25" t="s">
        <v>18</v>
      </c>
      <c r="AB4" s="26"/>
      <c r="AC4" s="25" t="s">
        <v>19</v>
      </c>
      <c r="AD4" s="26"/>
    </row>
    <row r="5" spans="1:30" ht="72.75" customHeight="1" x14ac:dyDescent="0.25">
      <c r="A5" s="32"/>
      <c r="B5" s="31"/>
      <c r="C5" s="31"/>
      <c r="D5" s="31"/>
      <c r="E5" s="31"/>
      <c r="F5" s="31"/>
      <c r="G5" s="7" t="s">
        <v>1</v>
      </c>
      <c r="H5" s="7" t="s">
        <v>6</v>
      </c>
      <c r="I5" s="14" t="s">
        <v>1</v>
      </c>
      <c r="J5" s="14" t="s">
        <v>6</v>
      </c>
      <c r="K5" s="15" t="s">
        <v>1</v>
      </c>
      <c r="L5" s="15" t="s">
        <v>6</v>
      </c>
      <c r="M5" s="16" t="s">
        <v>1</v>
      </c>
      <c r="N5" s="16" t="s">
        <v>6</v>
      </c>
      <c r="O5" s="17" t="s">
        <v>1</v>
      </c>
      <c r="P5" s="17" t="s">
        <v>6</v>
      </c>
      <c r="Q5" s="18" t="s">
        <v>1</v>
      </c>
      <c r="R5" s="18" t="s">
        <v>6</v>
      </c>
      <c r="S5" s="19" t="s">
        <v>1</v>
      </c>
      <c r="T5" s="19" t="s">
        <v>6</v>
      </c>
      <c r="U5" s="20" t="s">
        <v>1</v>
      </c>
      <c r="V5" s="20" t="s">
        <v>6</v>
      </c>
      <c r="W5" s="21" t="s">
        <v>1</v>
      </c>
      <c r="X5" s="21" t="s">
        <v>6</v>
      </c>
      <c r="Y5" s="22" t="s">
        <v>1</v>
      </c>
      <c r="Z5" s="22" t="s">
        <v>6</v>
      </c>
      <c r="AA5" s="23" t="s">
        <v>1</v>
      </c>
      <c r="AB5" s="23" t="s">
        <v>6</v>
      </c>
      <c r="AC5" s="24" t="s">
        <v>1</v>
      </c>
      <c r="AD5" s="24" t="s">
        <v>6</v>
      </c>
    </row>
    <row r="6" spans="1:30" ht="91.5" customHeight="1" x14ac:dyDescent="0.25">
      <c r="A6" s="3">
        <v>1</v>
      </c>
      <c r="B6" s="28" t="s">
        <v>3</v>
      </c>
      <c r="C6" s="28"/>
      <c r="D6" s="28"/>
      <c r="E6" s="28"/>
      <c r="F6" s="28"/>
      <c r="G6" s="5">
        <f>17+3+14</f>
        <v>34</v>
      </c>
      <c r="H6" s="9">
        <f>8876568.17+206019.95+269106.08</f>
        <v>9351694.1999999993</v>
      </c>
      <c r="I6" s="5">
        <f>13+4+20</f>
        <v>37</v>
      </c>
      <c r="J6" s="9">
        <f>207712185.5+183480+496853.32</f>
        <v>208392518.81999999</v>
      </c>
      <c r="K6" s="5">
        <f>29+17</f>
        <v>46</v>
      </c>
      <c r="L6" s="9">
        <f>329237398.65+399034.6</f>
        <v>329636433.25</v>
      </c>
      <c r="M6" s="5">
        <f>35+8+27</f>
        <v>70</v>
      </c>
      <c r="N6" s="9">
        <f>692260061.09+562328.98+424316.03</f>
        <v>693246706.10000002</v>
      </c>
      <c r="O6" s="5">
        <f>22+7+29</f>
        <v>58</v>
      </c>
      <c r="P6" s="9">
        <f>70703962.96+242168.62+660842.05</f>
        <v>71606973.629999995</v>
      </c>
      <c r="Q6" s="5">
        <f>18+8+25</f>
        <v>51</v>
      </c>
      <c r="R6" s="9">
        <f>111915976.71+451728+503254.91</f>
        <v>112870959.61999999</v>
      </c>
      <c r="S6" s="5">
        <f>10+5+26</f>
        <v>41</v>
      </c>
      <c r="T6" s="9">
        <f>127280617.61+374530.17+443994.06</f>
        <v>128099141.84</v>
      </c>
      <c r="U6" s="5">
        <f>10+13+20</f>
        <v>43</v>
      </c>
      <c r="V6" s="9">
        <f>42797327.6+1769495.62+631908.98</f>
        <v>45198732.199999996</v>
      </c>
      <c r="W6" s="5">
        <f>11+5+21</f>
        <v>37</v>
      </c>
      <c r="X6" s="9">
        <f>216084168.54+107174.81+449413.96</f>
        <v>216640757.31</v>
      </c>
      <c r="Y6" s="5">
        <f>10+3+11</f>
        <v>24</v>
      </c>
      <c r="Z6" s="9">
        <f>73423815.62+149713.2+204425.73</f>
        <v>73777954.550000012</v>
      </c>
      <c r="AA6" s="5">
        <f>5+6+13</f>
        <v>24</v>
      </c>
      <c r="AB6" s="9">
        <f>2349864+76793.61+153464.52</f>
        <v>2580122.13</v>
      </c>
      <c r="AC6" s="5">
        <f>39+5+17</f>
        <v>61</v>
      </c>
      <c r="AD6" s="9">
        <f>225196165.05+176676+351801.41</f>
        <v>225724642.46000001</v>
      </c>
    </row>
    <row r="7" spans="1:30" ht="66" customHeight="1" x14ac:dyDescent="0.25">
      <c r="A7" s="4">
        <v>2</v>
      </c>
      <c r="B7" s="28" t="s">
        <v>4</v>
      </c>
      <c r="C7" s="28"/>
      <c r="D7" s="28"/>
      <c r="E7" s="28"/>
      <c r="F7" s="28"/>
      <c r="G7" s="8">
        <f>2+3+14</f>
        <v>19</v>
      </c>
      <c r="H7" s="10">
        <f>404364+206019.95+269106.08</f>
        <v>879490.03</v>
      </c>
      <c r="I7" s="8">
        <v>24</v>
      </c>
      <c r="J7" s="10">
        <f>183480+496853.32</f>
        <v>680333.32000000007</v>
      </c>
      <c r="K7" s="8">
        <v>17</v>
      </c>
      <c r="L7" s="10">
        <v>399034.6</v>
      </c>
      <c r="M7" s="8">
        <f>2+8+27</f>
        <v>37</v>
      </c>
      <c r="N7" s="10">
        <f>433970+562328.98+424316.03</f>
        <v>1420615.01</v>
      </c>
      <c r="O7" s="8">
        <f>3+7+29</f>
        <v>39</v>
      </c>
      <c r="P7" s="10">
        <f>897834.32+242168.62+660842.05</f>
        <v>1800844.99</v>
      </c>
      <c r="Q7" s="8">
        <f>2+8+25</f>
        <v>35</v>
      </c>
      <c r="R7" s="10">
        <f>40237028.51+451728+503254.91</f>
        <v>41192011.419999994</v>
      </c>
      <c r="S7" s="8">
        <f>2+5+26</f>
        <v>33</v>
      </c>
      <c r="T7" s="10">
        <f>732451+374530.17+443994.06</f>
        <v>1550975.23</v>
      </c>
      <c r="U7" s="8">
        <f>0+13+20</f>
        <v>33</v>
      </c>
      <c r="V7" s="10">
        <f>0+1769495.62+631908.98</f>
        <v>2401404.6</v>
      </c>
      <c r="W7" s="8">
        <f>1+5+21</f>
        <v>27</v>
      </c>
      <c r="X7" s="10">
        <f>175500+107174.81+449413.96</f>
        <v>732088.77</v>
      </c>
      <c r="Y7" s="5">
        <f>1+3+11</f>
        <v>15</v>
      </c>
      <c r="Z7" s="9">
        <f>168000+149713.2+204425.73</f>
        <v>522138.93000000005</v>
      </c>
      <c r="AA7" s="5">
        <f>3+6+13</f>
        <v>22</v>
      </c>
      <c r="AB7" s="9">
        <f>2007300+76793.61+153464.52</f>
        <v>2237558.13</v>
      </c>
      <c r="AC7" s="5">
        <f>3+5+17</f>
        <v>25</v>
      </c>
      <c r="AD7" s="9">
        <f>930093.18+176676+351801.41</f>
        <v>1458570.59</v>
      </c>
    </row>
    <row r="8" spans="1:30" ht="66.75" customHeight="1" x14ac:dyDescent="0.25">
      <c r="A8" s="4">
        <v>3</v>
      </c>
      <c r="B8" s="28" t="s">
        <v>5</v>
      </c>
      <c r="C8" s="28"/>
      <c r="D8" s="28"/>
      <c r="E8" s="28"/>
      <c r="F8" s="28"/>
      <c r="G8" s="5">
        <v>4</v>
      </c>
      <c r="H8" s="9">
        <v>1436319.76</v>
      </c>
      <c r="I8" s="5">
        <v>5</v>
      </c>
      <c r="J8" s="9">
        <v>25487222.350000001</v>
      </c>
      <c r="K8" s="5">
        <v>16</v>
      </c>
      <c r="L8" s="9">
        <v>230829323.05000001</v>
      </c>
      <c r="M8" s="5">
        <v>19</v>
      </c>
      <c r="N8" s="9">
        <v>600792018.17999995</v>
      </c>
      <c r="O8" s="5">
        <v>11</v>
      </c>
      <c r="P8" s="9">
        <v>34825706.950000003</v>
      </c>
      <c r="Q8" s="5">
        <v>9</v>
      </c>
      <c r="R8" s="9">
        <v>57810939.240000002</v>
      </c>
      <c r="S8" s="5">
        <v>6</v>
      </c>
      <c r="T8" s="9">
        <v>96406880</v>
      </c>
      <c r="U8" s="5">
        <v>8</v>
      </c>
      <c r="V8" s="9">
        <v>42318026.289999999</v>
      </c>
      <c r="W8" s="5">
        <v>6</v>
      </c>
      <c r="X8" s="9">
        <v>211511790.69999999</v>
      </c>
      <c r="Y8" s="5">
        <v>6</v>
      </c>
      <c r="Z8" s="9">
        <v>47368633.32</v>
      </c>
      <c r="AA8" s="5">
        <v>2</v>
      </c>
      <c r="AB8" s="9">
        <v>342564</v>
      </c>
      <c r="AC8" s="5">
        <v>26</v>
      </c>
      <c r="AD8" s="9">
        <v>201661801.12</v>
      </c>
    </row>
    <row r="10" spans="1:30" s="6" customFormat="1" ht="22.5" customHeight="1" x14ac:dyDescent="0.35">
      <c r="A10" s="11"/>
      <c r="B10" s="30"/>
      <c r="C10" s="30"/>
      <c r="D10" s="30"/>
      <c r="E10" s="30"/>
      <c r="F10" s="30"/>
      <c r="G10" s="12"/>
      <c r="H10" s="13"/>
    </row>
    <row r="11" spans="1:30" x14ac:dyDescent="0.25">
      <c r="A11" s="27"/>
      <c r="B11" s="27"/>
      <c r="C11" s="27"/>
      <c r="D11" s="27"/>
      <c r="E11" s="27"/>
      <c r="F11" s="27"/>
      <c r="G11" s="27"/>
      <c r="H11" s="27"/>
    </row>
    <row r="12" spans="1:30" x14ac:dyDescent="0.25">
      <c r="A12" s="27"/>
      <c r="B12" s="27"/>
      <c r="C12" s="27"/>
      <c r="D12" s="27"/>
      <c r="E12" s="27"/>
      <c r="F12" s="27"/>
      <c r="G12" s="27"/>
      <c r="H12" s="27"/>
    </row>
  </sheetData>
  <mergeCells count="22">
    <mergeCell ref="AC4:AD4"/>
    <mergeCell ref="A2:R2"/>
    <mergeCell ref="O4:P4"/>
    <mergeCell ref="M4:N4"/>
    <mergeCell ref="K4:L4"/>
    <mergeCell ref="U4:V4"/>
    <mergeCell ref="S4:T4"/>
    <mergeCell ref="I4:J4"/>
    <mergeCell ref="Q4:R4"/>
    <mergeCell ref="AA4:AB4"/>
    <mergeCell ref="A12:H12"/>
    <mergeCell ref="B7:F7"/>
    <mergeCell ref="A3:H3"/>
    <mergeCell ref="B6:F6"/>
    <mergeCell ref="B8:F8"/>
    <mergeCell ref="B10:F10"/>
    <mergeCell ref="G4:H4"/>
    <mergeCell ref="B4:F5"/>
    <mergeCell ref="A4:A5"/>
    <mergeCell ref="A11:H11"/>
    <mergeCell ref="Y4:Z4"/>
    <mergeCell ref="W4:X4"/>
  </mergeCells>
  <pageMargins left="0.7" right="0.7" top="0.75" bottom="0.75" header="0.3" footer="0.3"/>
  <pageSetup paperSize="9" scale="15" fitToHeight="0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Сведения о количестве договоров</vt:lpstr>
      <vt:lpstr>'Сведения о количестве договоров'!Область_печати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2024-01-11T02:00:19Z</dcterms:modified>
</cp:coreProperties>
</file>