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3E660CBA-AC6A-482D-B195-23D385FF9C3A}"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86" i="5"/>
  <c r="AE81" i="5"/>
  <c r="AE77"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39" i="5" l="1"/>
  <c r="AE27" i="5"/>
  <c r="AE62" i="5"/>
  <c r="AE78" i="5"/>
  <c r="AE71"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<sst xmlns="http://schemas.openxmlformats.org/spreadsheetml/2006/main" count="4581" uniqueCount="540">
  <si>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</si>
  <si>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</si>
  <si>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</si>
  <si>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</si>
  <si>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</si>
  <si>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</si>
  <si>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</si>
  <si>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</si>
  <si>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</si>
  <si>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</si>
  <si>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</si>
  <si>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</si>
  <si>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</si>
  <si>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</si>
  <si>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</si>
  <si>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</si>
  <si>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</si>
  <si>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</si>
  <si>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</si>
  <si>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</si>
  <si>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</si>
  <si>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</si>
  <si>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</si>
  <si>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</si>
  <si>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</si>
  <si>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</si>
  <si>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</si>
  <si>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</si>
  <si>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</si>
  <si>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</si>
  <si>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</si>
  <si>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</si>
  <si>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</si>
  <si>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</si>
  <si>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</si>
  <si>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</si>
  <si>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</si>
  <si>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</si>
  <si>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</si>
  <si>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</si>
  <si>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</si>
  <si>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</si>
  <si>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</si>
  <si>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</si>
  <si>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</si>
  <si>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</si>
  <si>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</si>
  <si>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</si>
  <si>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</si>
  <si>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</si>
  <si>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</si>
  <si>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</si>
  <si>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</si>
  <si>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</si>
  <si>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</si>
  <si>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</si>
  <si>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</si>
  <si>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</si>
  <si>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</si>
  <si>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</si>
  <si>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</si>
  <si>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</si>
  <si>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</si>
  <si>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</si>
  <si>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</si>
  <si>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</si>
  <si>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</si>
  <si>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</si>
  <si>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</si>
  <si>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</si>
  <si>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</si>
  <si>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</si>
  <si>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</si>
  <si>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</si>
  <si>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</si>
  <si>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</si>
  <si>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</si>
  <si>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</si>
  <si>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</si>
  <si>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</si>
  <si>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</si>
  <si>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</si>
  <si>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</si>
  <si>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</si>
  <si>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</si>
  <si>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</si>
  <si>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</si>
  <si>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</si>
  <si>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</si>
  <si>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</si>
  <si>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</si>
  <si>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</si>
  <si>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</si>
  <si>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</si>
  <si>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</si>
  <si>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</si>
  <si>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</si>
  <si>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</si>
  <si>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</si>
  <si>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</si>
  <si>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</si>
  <si>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</si>
  <si>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</si>
  <si>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</si>
  <si>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</si>
  <si>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</si>
  <si>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</si>
  <si>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</si>
  <si>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</si>
  <si>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</si>
  <si>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</si>
  <si>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</si>
  <si>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</si>
  <si>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</si>
  <si>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</si>
  <si>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</si>
  <si>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</si>
  <si>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</si>
  <si>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</si>
  <si>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</si>
  <si>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</si>
  <si>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</si>
  <si>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</si>
  <si>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</si>
  <si>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</si>
  <si>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</si>
  <si>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</si>
  <si>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</si>
  <si>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</si>
  <si>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</si>
  <si>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</si>
  <si>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</si>
  <si>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</si>
  <si>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</si>
  <si>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</si>
  <si>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</si>
  <si>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</si>
  <si>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</si>
  <si>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</si>
  <si>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</si>
  <si>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</si>
  <si>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</si>
  <si>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</si>
  <si>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</si>
  <si>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</si>
  <si>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</si>
  <si>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</si>
  <si>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</si>
  <si>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</si>
  <si>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</si>
  <si>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</si>
  <si>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</si>
  <si>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</si>
  <si>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</si>
  <si>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</si>
  <si>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</si>
  <si>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</si>
  <si>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</si>
  <si>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</si>
  <si>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</si>
  <si>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</si>
  <si>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</si>
  <si>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</si>
  <si>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</si>
  <si>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</si>
  <si>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</si>
  <si>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</si>
  <si>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</si>
  <si>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</si>
  <si>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</si>
  <si>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</si>
  <si>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</si>
  <si>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</si>
  <si>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</si>
  <si>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</si>
  <si>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</si>
  <si>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</si>
  <si>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</si>
  <si>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</si>
  <si>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</si>
  <si>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</si>
  <si>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</si>
  <si>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</si>
  <si>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</si>
  <si>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</si>
  <si>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</si>
  <si>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</si>
  <si>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</si>
  <si>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</si>
  <si>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</si>
  <si>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</si>
  <si>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</si>
  <si>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</si>
  <si>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</si>
  <si>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</si>
  <si>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</si>
  <si>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</si>
  <si>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</si>
  <si>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</si>
  <si>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</si>
  <si>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</si>
  <si>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</si>
  <si>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</si>
  <si>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</si>
  <si>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</si>
  <si>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</si>
  <si>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</si>
  <si>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</si>
  <si>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</si>
  <si>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</si>
  <si>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</si>
  <si>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</si>
  <si>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</si>
  <si>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</si>
  <si>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</si>
  <si>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</si>
  <si>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</si>
  <si>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</si>
  <si>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</si>
  <si>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</si>
  <si>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</si>
  <si>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</si>
  <si>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</si>
  <si>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</si>
  <si>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</si>
  <si>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</si>
  <si>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</si>
  <si>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</si>
  <si>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</si>
  <si>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</si>
  <si>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</si>
  <si>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</si>
  <si>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</si>
  <si>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</si>
  <si>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</si>
  <si>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</si>
  <si>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</si>
  <si>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</si>
  <si>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</si>
  <si>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</si>
  <si>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</si>
  <si>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</si>
  <si>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</si>
  <si>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</si>
  <si>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</si>
  <si>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</si>
  <si>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</si>
  <si>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</si>
  <si>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</si>
  <si>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</si>
  <si>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</si>
  <si>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</si>
  <si>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</si>
  <si>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</si>
  <si>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</si>
  <si>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</si>
  <si>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</si>
  <si>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</si>
  <si>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</si>
  <si>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</si>
  <si>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</si>
  <si>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</si>
  <si>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</si>
  <si>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</si>
  <si>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</si>
  <si>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</si>
  <si>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</si>
  <si>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</si>
  <si>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</si>
  <si>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</si>
  <si>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</si>
  <si>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</si>
  <si>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</si>
  <si>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</si>
  <si>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</si>
  <si>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</si>
  <si>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</si>
  <si>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</si>
  <si>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</si>
  <si>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</si>
  <si>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</si>
  <si>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</si>
  <si>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</si>
  <si>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</si>
  <si>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</si>
  <si>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</si>
  <si>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</si>
  <si>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</si>
  <si>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</si>
  <si>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</si>
  <si>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</si>
  <si>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</si>
  <si>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</si>
  <si>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</si>
  <si>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</si>
  <si>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</si>
  <si>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</si>
  <si>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</si>
  <si>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</si>
  <si>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</si>
  <si>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</si>
  <si>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</si>
  <si>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</si>
  <si>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</si>
  <si>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</si>
  <si>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</si>
  <si>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</si>
  <si>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</si>
  <si>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</si>
  <si>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</si>
  <si>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</si>
  <si>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</si>
  <si>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</si>
  <si>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</si>
  <si>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</si>
  <si>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</si>
  <si>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</si>
  <si>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</si>
  <si>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</si>
  <si>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</si>
  <si>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</si>
  <si>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</si>
  <si>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</si>
  <si>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</si>
  <si>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</si>
  <si>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</si>
  <si>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</si>
  <si>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</si>
  <si>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</si>
  <si>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</si>
  <si>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</si>
  <si>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</si>
  <si>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</si>
  <si>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</si>
  <si>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</si>
  <si>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</si>
  <si>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</si>
  <si>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</si>
  <si>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</si>
  <si>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</si>
  <si>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</si>
  <si>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</si>
  <si>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</si>
  <si>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</si>
  <si>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</si>
  <si>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</si>
  <si>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</si>
  <si>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</si>
  <si>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</si>
  <si>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</si>
  <si>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</si>
  <si>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</si>
  <si>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</si>
  <si>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</si>
  <si>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</si>
  <si>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</si>
  <si>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</si>
  <si>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</si>
  <si>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</si>
  <si>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</si>
  <si>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</si>
  <si>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</si>
  <si>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</si>
  <si>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</si>
  <si>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</si>
  <si>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</si>
  <si>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</si>
  <si>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</si>
  <si>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</si>
  <si>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</si>
  <si>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</si>
  <si>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</si>
  <si>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</si>
  <si>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</si>
  <si>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</si>
  <si>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</si>
  <si>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</si>
  <si>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</si>
  <si>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</si>
  <si>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</si>
  <si>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</si>
  <si>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</si>
  <si>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</si>
  <si>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</si>
  <si>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</si>
  <si>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</si>
  <si>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</si>
  <si>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</si>
  <si>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</si>
  <si>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</si>
  <si>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</si>
  <si>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</si>
  <si>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</si>
  <si>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</si>
  <si>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</si>
  <si>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</si>
  <si>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</si>
  <si>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</si>
  <si>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</si>
  <si>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</si>
  <si>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</si>
  <si>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</si>
  <si>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</si>
  <si>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</si>
  <si>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</si>
  <si>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</si>
  <si>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</si>
  <si>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</si>
  <si>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</si>
  <si>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</si>
  <si>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</si>
  <si>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</si>
  <si>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</si>
  <si>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</si>
  <si>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</si>
  <si>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</si>
  <si>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</si>
  <si>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</si>
  <si>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</si>
  <si>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</si>
  <si>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</si>
  <si>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</si>
  <si>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</si>
  <si>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</si>
  <si>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</si>
  <si>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</si>
  <si>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</si>
  <si>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</si>
  <si>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</si>
  <si>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</si>
  <si>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</si>
  <si>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</si>
  <si>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</si>
  <si>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</si>
  <si>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</si>
  <si>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</si>
  <si>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</si>
  <si>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</si>
  <si>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</si>
  <si>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</si>
  <si>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</si>
  <si>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</si>
  <si>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</si>
  <si>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</si>
  <si>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</si>
  <si>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</si>
  <si>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t>
  </si>
  <si>
    <t>O_00.0090.000090</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</si>
  <si>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</si>
  <si>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</si>
  <si>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</si>
  <si>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</si>
  <si>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</si>
  <si>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</si>
  <si>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</si>
  <si>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</si>
  <si>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</si>
  <si>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</si>
  <si>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</si>
  <si>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</si>
  <si>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</si>
  <si>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</si>
  <si>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</si>
  <si>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</si>
  <si>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</si>
  <si>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</si>
  <si>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</si>
  <si>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</si>
  <si>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</si>
  <si>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</si>
  <si>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</si>
  <si>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</si>
  <si>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</si>
  <si>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</si>
  <si>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</si>
  <si>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</si>
  <si>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</si>
  <si>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</si>
  <si>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</si>
  <si>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</si>
  <si>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</si>
  <si>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</si>
  <si>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</si>
  <si>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</si>
  <si>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</si>
  <si>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</si>
  <si>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</si>
  <si>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</si>
  <si>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</si>
  <si>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</si>
  <si>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</si>
  <si>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</si>
  <si>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</si>
  <si>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</si>
  <si>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</si>
  <si>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</si>
  <si>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</si>
  <si>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</si>
  <si>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</si>
  <si>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</si>
  <si>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</si>
  <si>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</si>
  <si>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</si>
  <si>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</si>
  <si>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</si>
  <si>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</si>
  <si>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</si>
  <si>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</si>
  <si>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Включение нового проекта на основании оценки технического состояния, подтвержденный индексом технического состояния (ИТС) рассчитываемый в соответствии с методикой, утверждённой приказом Минэнерго России от 26.07.2017 № 676</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</si>
  <si>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</si>
  <si>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</si>
  <si>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</si>
  <si>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</si>
  <si>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</si>
  <si>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</si>
  <si>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</si>
  <si>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</si>
  <si>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32,95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</si>
  <si>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</si>
  <si>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</si>
  <si>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Восточная</t>
  </si>
  <si>
    <t xml:space="preserve">121162,75 тыс. руб с НДС за 1 выключатель220 кВ </t>
  </si>
  <si>
    <t>1 этап - замена ячейки выключателя В-201, замена разъединителей, устройств РЗА ячейки;
2 этап -  замена ячейки выключателя В-202, замена разъединителей, устройств РЗА ячейки;
3 этап -  замена ячейки выключателя В-251, замена разъединителей, устройств РЗА ячейки;
4 этап -  замена ячейки выключателя В-254, замена разъединителей, устройств РЗА ячейки;</t>
  </si>
  <si>
    <t>1.Объект включён в инвестиционную программу на основании оценки технического состояния, подтвержденный индексом технического состояния (ИТС:80;80,80;80)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ПС-1/03-32023 от 31.03.2023.</t>
  </si>
  <si>
    <t>П</t>
  </si>
  <si>
    <t>Сибирский Федеральный округ, Новосибирская область, г. Новосибирск</t>
  </si>
  <si>
    <t>масляный</t>
  </si>
  <si>
    <t>Элегазовый выключатель</t>
  </si>
  <si>
    <t>В-201</t>
  </si>
  <si>
    <t xml:space="preserve">Акт № ПС-1/03-2023 от 31.03.2023
технического освидетельствования ПС 220 кВ Восточная                                   
</t>
  </si>
  <si>
    <t>Информация приведена в Ведомости несправности</t>
  </si>
  <si>
    <t>В-202</t>
  </si>
  <si>
    <t>В-251</t>
  </si>
  <si>
    <t>В-254</t>
  </si>
  <si>
    <t/>
  </si>
  <si>
    <t>1;2;4</t>
  </si>
  <si>
    <t>1;2;3;4</t>
  </si>
  <si>
    <t>1;2;1</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</si>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</sst>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510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537</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1.2698412698412698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484.65099729309469</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405.78079325222052</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O_00.0090.000090</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v>
      </c>
      <c r="D24" s="279">
        <f t="shared" si="0"/>
        <v>484.65099729309475</v>
      </c>
      <c r="E24" s="284">
        <f t="shared" si="0"/>
        <v>484.65099729309469</v>
      </c>
      <c r="F24" s="284">
        <f t="shared" si="0"/>
        <v>484.65099729309469</v>
      </c>
      <c r="G24" s="267">
        <f t="shared" si="0"/>
        <v>0</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115.28780679341125</v>
      </c>
      <c r="Q24" s="153" t="s">
        <v>425</v>
      </c>
      <c r="R24" s="279">
        <f t="shared" ref="R24" si="3">R25+R26+R27+R32+R33</f>
        <v>0</v>
      </c>
      <c r="S24" s="279" t="s">
        <v>425</v>
      </c>
      <c r="T24" s="153">
        <f>T25+T26+T27+T32+T33</f>
        <v>178.26045342680729</v>
      </c>
      <c r="U24" s="153" t="s">
        <v>425</v>
      </c>
      <c r="V24" s="279">
        <f t="shared" ref="V24" si="4">V25+V26+V27+V32+V33</f>
        <v>0</v>
      </c>
      <c r="W24" s="279" t="s">
        <v>425</v>
      </c>
      <c r="X24" s="153">
        <f t="shared" ref="X24" si="5">X25+X26+X27+X32+X33</f>
        <v>191.10273707287618</v>
      </c>
      <c r="Y24" s="153" t="s">
        <v>425</v>
      </c>
      <c r="Z24" s="279">
        <f t="shared" ref="Z24" si="6">Z25+Z26+Z27+Z32+Z33</f>
        <v>0</v>
      </c>
      <c r="AA24" s="279" t="s">
        <v>425</v>
      </c>
      <c r="AB24" s="267">
        <f>AB25+AB26+AB27+AB32+AB33</f>
        <v>484.65099729309469</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v>
      </c>
      <c r="D27" s="279">
        <v>405.33285439592794</v>
      </c>
      <c r="E27" s="285">
        <f>J27+N27+G27+P27+T27+X27</f>
        <v>405.33285439592782</v>
      </c>
      <c r="F27" s="285">
        <f t="shared" si="8"/>
        <v>405.33285439592782</v>
      </c>
      <c r="G27" s="267">
        <v>0</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96.433010408362222</v>
      </c>
      <c r="Q27" s="153" t="s">
        <v>425</v>
      </c>
      <c r="R27" s="279">
        <f t="shared" ref="R27" si="12">SUM(R28:R31)</f>
        <v>0</v>
      </c>
      <c r="S27" s="279" t="s">
        <v>425</v>
      </c>
      <c r="T27" s="153">
        <f t="shared" ref="T27" si="13">SUM(T28:T31)</f>
        <v>149.23206774450009</v>
      </c>
      <c r="U27" s="153" t="s">
        <v>425</v>
      </c>
      <c r="V27" s="279">
        <f t="shared" ref="V27" si="14">SUM(V28:V31)</f>
        <v>0</v>
      </c>
      <c r="W27" s="279" t="s">
        <v>425</v>
      </c>
      <c r="X27" s="153">
        <f t="shared" ref="X27" si="15">SUM(X28:X31)</f>
        <v>159.66777624306553</v>
      </c>
      <c r="Y27" s="153" t="s">
        <v>425</v>
      </c>
      <c r="Z27" s="279">
        <f t="shared" ref="Z27" si="16">SUM(Z28:Z31)</f>
        <v>0</v>
      </c>
      <c r="AA27" s="279" t="s">
        <v>425</v>
      </c>
      <c r="AB27" s="267">
        <f>H27+L27+P27+T27+X27</f>
        <v>405.33285439592782</v>
      </c>
      <c r="AC27" s="284">
        <f>J27+N27+R27+V27+Z27</f>
        <v>0</v>
      </c>
    </row>
    <row r="28" spans="1:32" x14ac:dyDescent="0.25">
      <c r="A28" s="58" t="s">
        <v>426</v>
      </c>
      <c r="B28" s="42" t="s">
        <v>168</v>
      </c>
      <c r="C28" s="268" t="s">
        <v>425</v>
      </c>
      <c r="D28" s="281" t="s">
        <v>425</v>
      </c>
      <c r="E28" s="281" t="s">
        <v>425</v>
      </c>
      <c r="F28" s="281" t="s">
        <v>425</v>
      </c>
      <c r="G28" s="266" t="s">
        <v>425</v>
      </c>
      <c r="H28" s="266">
        <v>0</v>
      </c>
      <c r="I28" s="268">
        <v>0</v>
      </c>
      <c r="J28" s="280">
        <v>0</v>
      </c>
      <c r="K28" s="281" t="s">
        <v>534</v>
      </c>
      <c r="L28" s="266">
        <v>0</v>
      </c>
      <c r="M28" s="268">
        <v>0</v>
      </c>
      <c r="N28" s="280">
        <v>0</v>
      </c>
      <c r="O28" s="281" t="s">
        <v>534</v>
      </c>
      <c r="P28" s="154">
        <v>7.8036849539455329</v>
      </c>
      <c r="Q28" s="154" t="s">
        <v>61</v>
      </c>
      <c r="R28" s="280">
        <v>0</v>
      </c>
      <c r="S28" s="281">
        <v>0</v>
      </c>
      <c r="T28" s="154">
        <v>19.264057656119853</v>
      </c>
      <c r="U28" s="154" t="s">
        <v>535</v>
      </c>
      <c r="V28" s="280">
        <v>0</v>
      </c>
      <c r="W28" s="281">
        <v>0</v>
      </c>
      <c r="X28" s="154">
        <v>5.4749186135517496</v>
      </c>
      <c r="Y28" s="154" t="s">
        <v>59</v>
      </c>
      <c r="Z28" s="280">
        <v>0</v>
      </c>
      <c r="AA28" s="281">
        <v>0</v>
      </c>
      <c r="AB28" s="267">
        <f t="shared" ref="AB28:AB31" si="17">H28+L28+P28+T28+X28</f>
        <v>32.542661223617138</v>
      </c>
      <c r="AC28" s="284">
        <f>J28+N28+R28+V28+Z28</f>
        <v>0</v>
      </c>
    </row>
    <row r="29" spans="1:32" ht="31.5" x14ac:dyDescent="0.25">
      <c r="A29" s="58" t="s">
        <v>427</v>
      </c>
      <c r="B29" s="42" t="s">
        <v>166</v>
      </c>
      <c r="C29" s="268" t="s">
        <v>425</v>
      </c>
      <c r="D29" s="281" t="s">
        <v>425</v>
      </c>
      <c r="E29" s="281" t="s">
        <v>425</v>
      </c>
      <c r="F29" s="281" t="s">
        <v>425</v>
      </c>
      <c r="G29" s="266" t="s">
        <v>425</v>
      </c>
      <c r="H29" s="266">
        <v>0</v>
      </c>
      <c r="I29" s="268">
        <v>0</v>
      </c>
      <c r="J29" s="280">
        <v>0</v>
      </c>
      <c r="K29" s="281" t="s">
        <v>534</v>
      </c>
      <c r="L29" s="266">
        <v>0</v>
      </c>
      <c r="M29" s="268">
        <v>0</v>
      </c>
      <c r="N29" s="280">
        <v>0</v>
      </c>
      <c r="O29" s="281" t="s">
        <v>534</v>
      </c>
      <c r="P29" s="154">
        <v>15.577845083781046</v>
      </c>
      <c r="Q29" s="288" t="s">
        <v>59</v>
      </c>
      <c r="R29" s="280">
        <v>0</v>
      </c>
      <c r="S29" s="281">
        <v>0</v>
      </c>
      <c r="T29" s="154">
        <v>22.141168108183145</v>
      </c>
      <c r="U29" s="154" t="s">
        <v>59</v>
      </c>
      <c r="V29" s="280">
        <v>0</v>
      </c>
      <c r="W29" s="281">
        <v>0</v>
      </c>
      <c r="X29" s="154">
        <v>27.960000882360237</v>
      </c>
      <c r="Y29" s="154" t="s">
        <v>59</v>
      </c>
      <c r="Z29" s="280">
        <v>0</v>
      </c>
      <c r="AA29" s="281">
        <v>0</v>
      </c>
      <c r="AB29" s="267">
        <f t="shared" si="17"/>
        <v>65.679014074324428</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v>0</v>
      </c>
      <c r="J30" s="280">
        <v>0</v>
      </c>
      <c r="K30" s="281" t="s">
        <v>534</v>
      </c>
      <c r="L30" s="266">
        <v>0</v>
      </c>
      <c r="M30" s="268">
        <v>0</v>
      </c>
      <c r="N30" s="280">
        <v>0</v>
      </c>
      <c r="O30" s="281" t="s">
        <v>534</v>
      </c>
      <c r="P30" s="154">
        <v>63.907407607514898</v>
      </c>
      <c r="Q30" s="154" t="s">
        <v>59</v>
      </c>
      <c r="R30" s="280">
        <v>0</v>
      </c>
      <c r="S30" s="281">
        <v>0</v>
      </c>
      <c r="T30" s="154">
        <v>93.71279972142591</v>
      </c>
      <c r="U30" s="154" t="s">
        <v>59</v>
      </c>
      <c r="V30" s="280">
        <v>0</v>
      </c>
      <c r="W30" s="281">
        <v>0</v>
      </c>
      <c r="X30" s="154">
        <v>111.6984611342636</v>
      </c>
      <c r="Y30" s="154" t="s">
        <v>59</v>
      </c>
      <c r="Z30" s="280">
        <v>0</v>
      </c>
      <c r="AA30" s="281">
        <v>0</v>
      </c>
      <c r="AB30" s="267">
        <f t="shared" si="17"/>
        <v>269.3186684632044</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v>0</v>
      </c>
      <c r="J31" s="280">
        <v>0</v>
      </c>
      <c r="K31" s="281" t="s">
        <v>534</v>
      </c>
      <c r="L31" s="266">
        <v>0</v>
      </c>
      <c r="M31" s="268">
        <v>0</v>
      </c>
      <c r="N31" s="280">
        <v>0</v>
      </c>
      <c r="O31" s="281" t="s">
        <v>534</v>
      </c>
      <c r="P31" s="154">
        <v>9.1440727631207519</v>
      </c>
      <c r="Q31" s="154" t="s">
        <v>536</v>
      </c>
      <c r="R31" s="280">
        <v>0</v>
      </c>
      <c r="S31" s="281">
        <v>0</v>
      </c>
      <c r="T31" s="154">
        <v>14.11404225877118</v>
      </c>
      <c r="U31" s="154" t="s">
        <v>536</v>
      </c>
      <c r="V31" s="280">
        <v>0</v>
      </c>
      <c r="W31" s="281">
        <v>0</v>
      </c>
      <c r="X31" s="154">
        <v>14.534395612889975</v>
      </c>
      <c r="Y31" s="154" t="s">
        <v>59</v>
      </c>
      <c r="Z31" s="280">
        <v>0</v>
      </c>
      <c r="AA31" s="281">
        <v>0</v>
      </c>
      <c r="AB31" s="267">
        <f t="shared" si="17"/>
        <v>37.792510634781905</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79.318142897166837</v>
      </c>
      <c r="E33" s="285">
        <f>J33+N33+G33+P33+T33+X33</f>
        <v>79.318142897166879</v>
      </c>
      <c r="F33" s="285">
        <f t="shared" ref="F33" si="18">E33-G33</f>
        <v>79.318142897166879</v>
      </c>
      <c r="G33" s="266">
        <v>0</v>
      </c>
      <c r="H33" s="266">
        <v>0</v>
      </c>
      <c r="I33" s="266">
        <f>I31</f>
        <v>0</v>
      </c>
      <c r="J33" s="280">
        <v>0</v>
      </c>
      <c r="K33" s="280" t="str">
        <f>K31</f>
        <v/>
      </c>
      <c r="L33" s="266">
        <v>0</v>
      </c>
      <c r="M33" s="266">
        <f>M31</f>
        <v>0</v>
      </c>
      <c r="N33" s="280">
        <v>0</v>
      </c>
      <c r="O33" s="280">
        <v>0</v>
      </c>
      <c r="P33" s="154">
        <v>18.854796385049021</v>
      </c>
      <c r="Q33" s="154">
        <v>0</v>
      </c>
      <c r="R33" s="280">
        <v>0</v>
      </c>
      <c r="S33" s="280">
        <v>0</v>
      </c>
      <c r="T33" s="154">
        <v>29.028385682307214</v>
      </c>
      <c r="U33" s="154">
        <v>0</v>
      </c>
      <c r="V33" s="280">
        <v>0</v>
      </c>
      <c r="W33" s="280">
        <v>0</v>
      </c>
      <c r="X33" s="154">
        <v>31.434960829810645</v>
      </c>
      <c r="Y33" s="154">
        <v>0</v>
      </c>
      <c r="Z33" s="280">
        <v>0</v>
      </c>
      <c r="AA33" s="280">
        <v>0</v>
      </c>
      <c r="AB33" s="266">
        <f>X33+L33+H33+P33+T33</f>
        <v>79.318142897166879</v>
      </c>
      <c r="AC33" s="280">
        <f>Z33+N33+J33+R33+V33</f>
        <v>0</v>
      </c>
    </row>
    <row r="34" spans="1:30" ht="47.25" x14ac:dyDescent="0.25">
      <c r="A34" s="60" t="s">
        <v>61</v>
      </c>
      <c r="B34" s="59" t="s">
        <v>170</v>
      </c>
      <c r="C34" s="267">
        <f>SUM(C35:C38)</f>
        <v>0</v>
      </c>
      <c r="D34" s="279">
        <f t="shared" ref="D34:G34" si="19">SUM(D35:D38)</f>
        <v>405.78079325222046</v>
      </c>
      <c r="E34" s="285">
        <f t="shared" ref="E34" si="20">J34+N34+G34+P34+T34+X34</f>
        <v>405.78079325222052</v>
      </c>
      <c r="F34" s="279">
        <f t="shared" si="19"/>
        <v>405.78079325222046</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96.560776066533904</v>
      </c>
      <c r="Q34" s="153" t="s">
        <v>425</v>
      </c>
      <c r="R34" s="279">
        <f t="shared" ref="R34" si="24">SUM(R35:R38)</f>
        <v>0</v>
      </c>
      <c r="S34" s="279" t="s">
        <v>425</v>
      </c>
      <c r="T34" s="153">
        <f t="shared" ref="T34" si="25">SUM(T35:T38)</f>
        <v>149.44613737668223</v>
      </c>
      <c r="U34" s="153" t="s">
        <v>425</v>
      </c>
      <c r="V34" s="279">
        <f t="shared" ref="V34" si="26">SUM(V35:V38)</f>
        <v>0</v>
      </c>
      <c r="W34" s="279" t="s">
        <v>425</v>
      </c>
      <c r="X34" s="153">
        <f t="shared" ref="X34" si="27">SUM(X35:X38)</f>
        <v>159.77387980900434</v>
      </c>
      <c r="Y34" s="153" t="s">
        <v>425</v>
      </c>
      <c r="Z34" s="279">
        <f t="shared" ref="Z34" si="28">SUM(Z35:Z38)</f>
        <v>0</v>
      </c>
      <c r="AA34" s="279" t="s">
        <v>425</v>
      </c>
      <c r="AB34" s="267">
        <f t="shared" ref="AB34:AB54" si="29">H34+L34+P34+T34+X34</f>
        <v>405.78079325222052</v>
      </c>
      <c r="AC34" s="284">
        <f>J34+N34+R34+V34+Z34</f>
        <v>0</v>
      </c>
      <c r="AD34" s="213"/>
    </row>
    <row r="35" spans="1:30" x14ac:dyDescent="0.25">
      <c r="A35" s="60" t="s">
        <v>169</v>
      </c>
      <c r="B35" s="42" t="s">
        <v>168</v>
      </c>
      <c r="C35" s="266">
        <v>0</v>
      </c>
      <c r="D35" s="280">
        <v>32.411296876001771</v>
      </c>
      <c r="E35" s="285">
        <f>J35+N35+G35+P35+T35+X35</f>
        <v>32.411296876001764</v>
      </c>
      <c r="F35" s="285">
        <f>E35-G35</f>
        <v>32.411296876001764</v>
      </c>
      <c r="G35" s="266">
        <v>0</v>
      </c>
      <c r="H35" s="266">
        <v>0</v>
      </c>
      <c r="I35" s="266">
        <v>0</v>
      </c>
      <c r="J35" s="280">
        <v>0</v>
      </c>
      <c r="K35" s="281">
        <v>0</v>
      </c>
      <c r="L35" s="266">
        <v>0</v>
      </c>
      <c r="M35" s="266">
        <v>0</v>
      </c>
      <c r="N35" s="280">
        <v>0</v>
      </c>
      <c r="O35" s="281">
        <v>0</v>
      </c>
      <c r="P35" s="154">
        <v>7.7745656409331589</v>
      </c>
      <c r="Q35" s="155" t="s">
        <v>61</v>
      </c>
      <c r="R35" s="280">
        <v>0</v>
      </c>
      <c r="S35" s="281">
        <v>0</v>
      </c>
      <c r="T35" s="154">
        <v>19.176059724305041</v>
      </c>
      <c r="U35" s="155" t="s">
        <v>535</v>
      </c>
      <c r="V35" s="280">
        <v>0</v>
      </c>
      <c r="W35" s="281">
        <v>0</v>
      </c>
      <c r="X35" s="154">
        <v>5.460671510763567</v>
      </c>
      <c r="Y35" s="155" t="s">
        <v>59</v>
      </c>
      <c r="Z35" s="280">
        <v>0</v>
      </c>
      <c r="AA35" s="281">
        <v>0</v>
      </c>
      <c r="AB35" s="267">
        <f>H35+L35+P35+T35+X35</f>
        <v>32.411296876001764</v>
      </c>
      <c r="AC35" s="284">
        <f>J35+N35+R35+V35+Z35</f>
        <v>0</v>
      </c>
      <c r="AD35" s="210"/>
    </row>
    <row r="36" spans="1:30" ht="31.5" x14ac:dyDescent="0.25">
      <c r="A36" s="60" t="s">
        <v>167</v>
      </c>
      <c r="B36" s="42" t="s">
        <v>166</v>
      </c>
      <c r="C36" s="266">
        <v>0</v>
      </c>
      <c r="D36" s="280">
        <v>65.446986198670814</v>
      </c>
      <c r="E36" s="285">
        <f>J36+N36+G36+P36+T36+X36</f>
        <v>65.446986198670814</v>
      </c>
      <c r="F36" s="285">
        <f t="shared" ref="F36:F37" si="30">E36-G36</f>
        <v>65.446986198670814</v>
      </c>
      <c r="G36" s="266">
        <v>0</v>
      </c>
      <c r="H36" s="266">
        <v>0</v>
      </c>
      <c r="I36" s="266">
        <v>0</v>
      </c>
      <c r="J36" s="280">
        <v>0</v>
      </c>
      <c r="K36" s="281">
        <v>0</v>
      </c>
      <c r="L36" s="266">
        <v>0</v>
      </c>
      <c r="M36" s="266">
        <v>0</v>
      </c>
      <c r="N36" s="280">
        <v>0</v>
      </c>
      <c r="O36" s="281">
        <v>0</v>
      </c>
      <c r="P36" s="154">
        <v>15.519716629117644</v>
      </c>
      <c r="Q36" s="155" t="s">
        <v>59</v>
      </c>
      <c r="R36" s="280">
        <v>0</v>
      </c>
      <c r="S36" s="281">
        <v>0</v>
      </c>
      <c r="T36" s="154">
        <v>22.040027578173095</v>
      </c>
      <c r="U36" s="155" t="s">
        <v>59</v>
      </c>
      <c r="V36" s="280">
        <v>0</v>
      </c>
      <c r="W36" s="281">
        <v>0</v>
      </c>
      <c r="X36" s="154">
        <v>27.887241991380076</v>
      </c>
      <c r="Y36" s="155" t="s">
        <v>59</v>
      </c>
      <c r="Z36" s="280">
        <v>0</v>
      </c>
      <c r="AA36" s="281">
        <v>0</v>
      </c>
      <c r="AB36" s="267">
        <f t="shared" si="29"/>
        <v>65.446986198670814</v>
      </c>
      <c r="AC36" s="284">
        <f>J36+N36+R36+V36+Z36</f>
        <v>0</v>
      </c>
    </row>
    <row r="37" spans="1:30" x14ac:dyDescent="0.25">
      <c r="A37" s="60" t="s">
        <v>165</v>
      </c>
      <c r="B37" s="42" t="s">
        <v>164</v>
      </c>
      <c r="C37" s="266">
        <v>0</v>
      </c>
      <c r="D37" s="280">
        <v>268.36145317183633</v>
      </c>
      <c r="E37" s="285">
        <f>J37+N37+G37+P37+T37+X37</f>
        <v>268.36145317183633</v>
      </c>
      <c r="F37" s="285">
        <f t="shared" si="30"/>
        <v>268.36145317183633</v>
      </c>
      <c r="G37" s="266">
        <v>0</v>
      </c>
      <c r="H37" s="266">
        <v>0</v>
      </c>
      <c r="I37" s="266">
        <v>0</v>
      </c>
      <c r="J37" s="280">
        <v>0</v>
      </c>
      <c r="K37" s="281">
        <v>0</v>
      </c>
      <c r="L37" s="266">
        <v>0</v>
      </c>
      <c r="M37" s="266">
        <v>0</v>
      </c>
      <c r="N37" s="280">
        <v>0</v>
      </c>
      <c r="O37" s="281">
        <v>0</v>
      </c>
      <c r="P37" s="154">
        <v>63.66893824119434</v>
      </c>
      <c r="Q37" s="155" t="s">
        <v>59</v>
      </c>
      <c r="R37" s="280">
        <v>0</v>
      </c>
      <c r="S37" s="281">
        <v>0</v>
      </c>
      <c r="T37" s="154">
        <v>93.284721031709111</v>
      </c>
      <c r="U37" s="155" t="s">
        <v>59</v>
      </c>
      <c r="V37" s="280">
        <v>0</v>
      </c>
      <c r="W37" s="281">
        <v>0</v>
      </c>
      <c r="X37" s="154">
        <v>111.40779389893287</v>
      </c>
      <c r="Y37" s="155" t="s">
        <v>59</v>
      </c>
      <c r="Z37" s="280">
        <v>0</v>
      </c>
      <c r="AA37" s="281">
        <v>0</v>
      </c>
      <c r="AB37" s="267">
        <f t="shared" si="29"/>
        <v>268.36145317183633</v>
      </c>
      <c r="AC37" s="284">
        <f>J37+N37+R37+V37+Z37</f>
        <v>0</v>
      </c>
    </row>
    <row r="38" spans="1:30" x14ac:dyDescent="0.25">
      <c r="A38" s="60" t="s">
        <v>163</v>
      </c>
      <c r="B38" s="42" t="s">
        <v>162</v>
      </c>
      <c r="C38" s="266">
        <v>0</v>
      </c>
      <c r="D38" s="280">
        <v>39.561057005711582</v>
      </c>
      <c r="E38" s="285">
        <f>J38+N38+G38+P38+T38+X38</f>
        <v>39.561057005711575</v>
      </c>
      <c r="F38" s="285">
        <f>E38-G38</f>
        <v>39.561057005711575</v>
      </c>
      <c r="G38" s="266">
        <v>0</v>
      </c>
      <c r="H38" s="266">
        <v>0</v>
      </c>
      <c r="I38" s="266">
        <v>0</v>
      </c>
      <c r="J38" s="280">
        <v>0</v>
      </c>
      <c r="K38" s="281">
        <v>0</v>
      </c>
      <c r="L38" s="266">
        <v>0</v>
      </c>
      <c r="M38" s="266">
        <v>0</v>
      </c>
      <c r="N38" s="280">
        <v>0</v>
      </c>
      <c r="O38" s="281">
        <v>0</v>
      </c>
      <c r="P38" s="154">
        <v>9.5975555552887606</v>
      </c>
      <c r="Q38" s="155" t="s">
        <v>536</v>
      </c>
      <c r="R38" s="280">
        <v>0</v>
      </c>
      <c r="S38" s="281">
        <v>0</v>
      </c>
      <c r="T38" s="154">
        <v>14.945329042494986</v>
      </c>
      <c r="U38" s="155" t="s">
        <v>536</v>
      </c>
      <c r="V38" s="280">
        <v>0</v>
      </c>
      <c r="W38" s="281">
        <v>0</v>
      </c>
      <c r="X38" s="154">
        <v>15.01817240792783</v>
      </c>
      <c r="Y38" s="155" t="s">
        <v>59</v>
      </c>
      <c r="Z38" s="280">
        <v>0</v>
      </c>
      <c r="AA38" s="281">
        <v>0</v>
      </c>
      <c r="AB38" s="267">
        <f t="shared" si="29"/>
        <v>39.561057005711575</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32</v>
      </c>
      <c r="D46" s="280">
        <v>32</v>
      </c>
      <c r="E46" s="285">
        <f t="shared" si="31"/>
        <v>32</v>
      </c>
      <c r="F46" s="285">
        <f>E46-G46</f>
        <v>32</v>
      </c>
      <c r="G46" s="266">
        <v>0</v>
      </c>
      <c r="H46" s="266">
        <v>0</v>
      </c>
      <c r="I46" s="268">
        <v>0</v>
      </c>
      <c r="J46" s="280">
        <v>0</v>
      </c>
      <c r="K46" s="281">
        <v>0</v>
      </c>
      <c r="L46" s="266">
        <v>0</v>
      </c>
      <c r="M46" s="268">
        <v>0</v>
      </c>
      <c r="N46" s="280">
        <v>0</v>
      </c>
      <c r="O46" s="281">
        <v>0</v>
      </c>
      <c r="P46" s="154">
        <v>8</v>
      </c>
      <c r="Q46" s="155" t="s">
        <v>59</v>
      </c>
      <c r="R46" s="280">
        <v>0</v>
      </c>
      <c r="S46" s="281">
        <v>0</v>
      </c>
      <c r="T46" s="154">
        <v>9</v>
      </c>
      <c r="U46" s="155" t="s">
        <v>59</v>
      </c>
      <c r="V46" s="280">
        <v>0</v>
      </c>
      <c r="W46" s="281">
        <v>0</v>
      </c>
      <c r="X46" s="154">
        <v>15</v>
      </c>
      <c r="Y46" s="155" t="s">
        <v>59</v>
      </c>
      <c r="Z46" s="280">
        <v>0</v>
      </c>
      <c r="AA46" s="281">
        <v>0</v>
      </c>
      <c r="AB46" s="267">
        <f t="shared" si="29"/>
        <v>32</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32</v>
      </c>
      <c r="D54" s="280">
        <v>32</v>
      </c>
      <c r="E54" s="285">
        <f t="shared" si="34"/>
        <v>32</v>
      </c>
      <c r="F54" s="285">
        <f t="shared" si="33"/>
        <v>32</v>
      </c>
      <c r="G54" s="266">
        <v>0</v>
      </c>
      <c r="H54" s="266">
        <v>0</v>
      </c>
      <c r="I54" s="268">
        <v>0</v>
      </c>
      <c r="J54" s="280">
        <v>0</v>
      </c>
      <c r="K54" s="281">
        <v>0</v>
      </c>
      <c r="L54" s="266">
        <v>0</v>
      </c>
      <c r="M54" s="268">
        <v>0</v>
      </c>
      <c r="N54" s="280">
        <v>0</v>
      </c>
      <c r="O54" s="281">
        <v>0</v>
      </c>
      <c r="P54" s="154">
        <v>8</v>
      </c>
      <c r="Q54" s="155" t="s">
        <v>59</v>
      </c>
      <c r="R54" s="280">
        <v>0</v>
      </c>
      <c r="S54" s="281">
        <v>0</v>
      </c>
      <c r="T54" s="154">
        <v>9</v>
      </c>
      <c r="U54" s="155" t="s">
        <v>59</v>
      </c>
      <c r="V54" s="280">
        <v>0</v>
      </c>
      <c r="W54" s="281">
        <v>0</v>
      </c>
      <c r="X54" s="154">
        <v>15</v>
      </c>
      <c r="Y54" s="155" t="s">
        <v>59</v>
      </c>
      <c r="Z54" s="280">
        <v>0</v>
      </c>
      <c r="AA54" s="281">
        <v>0</v>
      </c>
      <c r="AB54" s="267">
        <f t="shared" si="29"/>
        <v>32</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396.37897402055182</v>
      </c>
      <c r="D56" s="280">
        <v>405.78079325222063</v>
      </c>
      <c r="E56" s="285">
        <f t="shared" ref="E56:E61" si="36">J56+N56+G56+P56+T56+X56</f>
        <v>405.78079325222063</v>
      </c>
      <c r="F56" s="280">
        <f t="shared" si="33"/>
        <v>405.78079325222063</v>
      </c>
      <c r="G56" s="266">
        <v>0</v>
      </c>
      <c r="H56" s="266">
        <v>0</v>
      </c>
      <c r="I56" s="268">
        <v>0</v>
      </c>
      <c r="J56" s="280">
        <v>0</v>
      </c>
      <c r="K56" s="281">
        <v>0</v>
      </c>
      <c r="L56" s="266">
        <v>0</v>
      </c>
      <c r="M56" s="268">
        <v>0</v>
      </c>
      <c r="N56" s="280">
        <v>0</v>
      </c>
      <c r="O56" s="281">
        <v>0</v>
      </c>
      <c r="P56" s="154">
        <v>96.56077606653389</v>
      </c>
      <c r="Q56" s="155" t="s">
        <v>59</v>
      </c>
      <c r="R56" s="280">
        <v>0</v>
      </c>
      <c r="S56" s="281">
        <v>0</v>
      </c>
      <c r="T56" s="154">
        <v>140.01028352811821</v>
      </c>
      <c r="U56" s="155" t="s">
        <v>59</v>
      </c>
      <c r="V56" s="280">
        <v>0</v>
      </c>
      <c r="W56" s="281">
        <v>0</v>
      </c>
      <c r="X56" s="154">
        <v>169.20973365756851</v>
      </c>
      <c r="Y56" s="155" t="s">
        <v>59</v>
      </c>
      <c r="Z56" s="280">
        <v>0</v>
      </c>
      <c r="AA56" s="281">
        <v>0</v>
      </c>
      <c r="AB56" s="267">
        <f t="shared" ref="AB56:AB68" si="37">H56+L56+P56+T56+X56</f>
        <v>405.78079325222063</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32</v>
      </c>
      <c r="D61" s="280">
        <v>32</v>
      </c>
      <c r="E61" s="285">
        <f t="shared" si="36"/>
        <v>32</v>
      </c>
      <c r="F61" s="285">
        <f t="shared" si="33"/>
        <v>32</v>
      </c>
      <c r="G61" s="266">
        <v>0</v>
      </c>
      <c r="H61" s="266">
        <v>0</v>
      </c>
      <c r="I61" s="268">
        <v>0</v>
      </c>
      <c r="J61" s="280">
        <v>0</v>
      </c>
      <c r="K61" s="281">
        <v>0</v>
      </c>
      <c r="L61" s="266">
        <v>0</v>
      </c>
      <c r="M61" s="268">
        <v>0</v>
      </c>
      <c r="N61" s="280">
        <v>0</v>
      </c>
      <c r="O61" s="281">
        <v>0</v>
      </c>
      <c r="P61" s="154">
        <v>8</v>
      </c>
      <c r="Q61" s="155" t="s">
        <v>59</v>
      </c>
      <c r="R61" s="280">
        <v>0</v>
      </c>
      <c r="S61" s="281">
        <v>0</v>
      </c>
      <c r="T61" s="154">
        <v>9</v>
      </c>
      <c r="U61" s="155" t="s">
        <v>59</v>
      </c>
      <c r="V61" s="280">
        <v>0</v>
      </c>
      <c r="W61" s="281">
        <v>0</v>
      </c>
      <c r="X61" s="154">
        <v>15</v>
      </c>
      <c r="Y61" s="155" t="s">
        <v>59</v>
      </c>
      <c r="Z61" s="280">
        <v>0</v>
      </c>
      <c r="AA61" s="281">
        <v>0</v>
      </c>
      <c r="AB61" s="267">
        <f t="shared" si="37"/>
        <v>32</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2" zoomScale="80" zoomScaleSheetLayoutView="80" workbookViewId="0">
      <selection activeCell="AX1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O_00.0090.000090</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538</v>
      </c>
      <c r="AY22" s="490" t="s">
        <v>539</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нд</v>
      </c>
      <c r="C26" s="177" t="str">
        <f>IF(D26&gt;0,"Передача ЭЭ","нд")</f>
        <v>нд</v>
      </c>
      <c r="D26" s="178">
        <v>0</v>
      </c>
      <c r="E26" s="177">
        <v>0</v>
      </c>
      <c r="F26" s="177">
        <v>0</v>
      </c>
      <c r="G26" s="177">
        <v>0</v>
      </c>
      <c r="H26" s="177">
        <v>0</v>
      </c>
      <c r="I26" s="177">
        <v>0</v>
      </c>
      <c r="J26" s="177">
        <v>0</v>
      </c>
      <c r="K26" s="177">
        <v>0</v>
      </c>
      <c r="L26" s="177">
        <v>0</v>
      </c>
      <c r="M26" s="177" t="s">
        <v>425</v>
      </c>
      <c r="N26" s="177" t="s">
        <v>425</v>
      </c>
      <c r="O26" s="177" t="str">
        <f>IF(D26&gt;0,"АО Электромагистраль","нд")</f>
        <v>нд</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O_00.0090.000090</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520</v>
      </c>
    </row>
    <row r="22" spans="1:2" x14ac:dyDescent="0.25">
      <c r="A22" s="157" t="s">
        <v>306</v>
      </c>
      <c r="B22" s="157" t="s">
        <v>525</v>
      </c>
    </row>
    <row r="23" spans="1:2" x14ac:dyDescent="0.25">
      <c r="A23" s="157" t="s">
        <v>288</v>
      </c>
      <c r="B23" s="157" t="s">
        <v>511</v>
      </c>
    </row>
    <row r="24" spans="1:2" x14ac:dyDescent="0.25">
      <c r="A24" s="157" t="s">
        <v>307</v>
      </c>
      <c r="B24" s="157" t="s">
        <v>425</v>
      </c>
    </row>
    <row r="25" spans="1:2" x14ac:dyDescent="0.25">
      <c r="A25" s="158" t="s">
        <v>308</v>
      </c>
      <c r="B25" s="175">
        <v>47482</v>
      </c>
    </row>
    <row r="26" spans="1:2" x14ac:dyDescent="0.25">
      <c r="A26" s="158" t="s">
        <v>309</v>
      </c>
      <c r="B26" s="160" t="s">
        <v>524</v>
      </c>
    </row>
    <row r="27" spans="1:2" x14ac:dyDescent="0.25">
      <c r="A27" s="160" t="str">
        <f>CONCATENATE("Стоимость проекта в прогнозных ценах, млн. руб. с НДС")</f>
        <v>Стоимость проекта в прогнозных ценах, млн. руб. с НДС</v>
      </c>
      <c r="B27" s="171">
        <v>484.65099729309475</v>
      </c>
    </row>
    <row r="28" spans="1:2" ht="93.75" customHeight="1" x14ac:dyDescent="0.25">
      <c r="A28" s="159" t="s">
        <v>310</v>
      </c>
      <c r="B28" s="162" t="s">
        <v>512</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O_00.0090.000090</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O_00.0090.000090</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520</v>
      </c>
      <c r="C25" s="151" t="s">
        <v>520</v>
      </c>
      <c r="D25" s="151" t="s">
        <v>382</v>
      </c>
      <c r="E25" s="151" t="s">
        <v>526</v>
      </c>
      <c r="F25" s="151" t="s">
        <v>527</v>
      </c>
      <c r="G25" s="151" t="s">
        <v>528</v>
      </c>
      <c r="H25" s="151" t="s">
        <v>528</v>
      </c>
      <c r="I25" s="151">
        <v>1972</v>
      </c>
      <c r="J25" s="151" t="s">
        <v>425</v>
      </c>
      <c r="K25" s="151">
        <v>1972</v>
      </c>
      <c r="L25" s="151">
        <v>220</v>
      </c>
      <c r="M25" s="151">
        <v>220</v>
      </c>
      <c r="N25" s="151" t="s">
        <v>425</v>
      </c>
      <c r="O25" s="151" t="s">
        <v>425</v>
      </c>
      <c r="P25" s="244">
        <v>2018</v>
      </c>
      <c r="Q25" s="151" t="s">
        <v>529</v>
      </c>
      <c r="R25" s="151" t="s">
        <v>530</v>
      </c>
      <c r="S25" s="151" t="s">
        <v>425</v>
      </c>
      <c r="T25" s="151" t="s">
        <v>425</v>
      </c>
    </row>
    <row r="26" spans="1:20" s="152" customFormat="1" ht="112.5" customHeight="1" x14ac:dyDescent="0.25">
      <c r="A26" s="151">
        <v>2</v>
      </c>
      <c r="B26" s="151" t="s">
        <v>520</v>
      </c>
      <c r="C26" s="151" t="s">
        <v>520</v>
      </c>
      <c r="D26" s="151" t="s">
        <v>382</v>
      </c>
      <c r="E26" s="151" t="s">
        <v>526</v>
      </c>
      <c r="F26" s="151" t="s">
        <v>527</v>
      </c>
      <c r="G26" s="151" t="s">
        <v>531</v>
      </c>
      <c r="H26" s="151" t="s">
        <v>531</v>
      </c>
      <c r="I26" s="151">
        <v>1972</v>
      </c>
      <c r="J26" s="151" t="s">
        <v>425</v>
      </c>
      <c r="K26" s="151">
        <v>1972</v>
      </c>
      <c r="L26" s="151">
        <v>220</v>
      </c>
      <c r="M26" s="151">
        <v>220</v>
      </c>
      <c r="N26" s="151" t="s">
        <v>425</v>
      </c>
      <c r="O26" s="151" t="s">
        <v>425</v>
      </c>
      <c r="P26" s="151">
        <v>2022</v>
      </c>
      <c r="Q26" s="151" t="s">
        <v>529</v>
      </c>
      <c r="R26" s="151" t="s">
        <v>530</v>
      </c>
      <c r="S26" s="151" t="s">
        <v>425</v>
      </c>
      <c r="T26" s="151" t="s">
        <v>425</v>
      </c>
    </row>
    <row r="27" spans="1:20" s="152" customFormat="1" ht="112.5" customHeight="1" x14ac:dyDescent="0.25">
      <c r="A27" s="151">
        <v>3</v>
      </c>
      <c r="B27" s="151" t="s">
        <v>520</v>
      </c>
      <c r="C27" s="151" t="s">
        <v>520</v>
      </c>
      <c r="D27" s="151" t="s">
        <v>382</v>
      </c>
      <c r="E27" s="151" t="s">
        <v>526</v>
      </c>
      <c r="F27" s="151" t="s">
        <v>527</v>
      </c>
      <c r="G27" s="151" t="s">
        <v>532</v>
      </c>
      <c r="H27" s="151" t="s">
        <v>532</v>
      </c>
      <c r="I27" s="151">
        <v>1972</v>
      </c>
      <c r="J27" s="151" t="s">
        <v>425</v>
      </c>
      <c r="K27" s="151">
        <v>1972</v>
      </c>
      <c r="L27" s="151">
        <v>220</v>
      </c>
      <c r="M27" s="151">
        <v>220</v>
      </c>
      <c r="N27" s="151" t="s">
        <v>425</v>
      </c>
      <c r="O27" s="151" t="s">
        <v>425</v>
      </c>
      <c r="P27" s="151">
        <v>2023</v>
      </c>
      <c r="Q27" s="151" t="s">
        <v>529</v>
      </c>
      <c r="R27" s="151" t="s">
        <v>530</v>
      </c>
      <c r="S27" s="151" t="s">
        <v>425</v>
      </c>
      <c r="T27" s="151" t="s">
        <v>425</v>
      </c>
    </row>
    <row r="28" spans="1:20" s="152" customFormat="1" ht="112.5" customHeight="1" x14ac:dyDescent="0.25">
      <c r="A28" s="151">
        <v>4</v>
      </c>
      <c r="B28" s="151" t="s">
        <v>520</v>
      </c>
      <c r="C28" s="151" t="s">
        <v>520</v>
      </c>
      <c r="D28" s="151" t="s">
        <v>382</v>
      </c>
      <c r="E28" s="151" t="s">
        <v>526</v>
      </c>
      <c r="F28" s="151" t="s">
        <v>527</v>
      </c>
      <c r="G28" s="151" t="s">
        <v>533</v>
      </c>
      <c r="H28" s="151" t="s">
        <v>533</v>
      </c>
      <c r="I28" s="151">
        <v>1972</v>
      </c>
      <c r="J28" s="151" t="s">
        <v>425</v>
      </c>
      <c r="K28" s="151">
        <v>1972</v>
      </c>
      <c r="L28" s="151">
        <v>220</v>
      </c>
      <c r="M28" s="151">
        <v>220</v>
      </c>
      <c r="N28" s="151" t="s">
        <v>425</v>
      </c>
      <c r="O28" s="151" t="s">
        <v>425</v>
      </c>
      <c r="P28" s="151">
        <v>2023</v>
      </c>
      <c r="Q28" s="151" t="s">
        <v>529</v>
      </c>
      <c r="R28" s="151" t="s">
        <v>530</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v>0</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O_00.0090.000090</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46388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2029</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O_00.0090.000090</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O_00.0090.000090</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2" t="s">
        <v>84</v>
      </c>
      <c r="F19" s="353"/>
      <c r="G19" s="353"/>
      <c r="H19" s="353"/>
      <c r="I19" s="354"/>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O_00.0090.000090</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P26" sqref="P26"/>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O_00.0090.000090</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46388</v>
      </c>
      <c r="D25" s="255">
        <v>47483</v>
      </c>
      <c r="E25" s="255" t="s">
        <v>425</v>
      </c>
      <c r="F25" s="255" t="s">
        <v>425</v>
      </c>
      <c r="G25" s="256" t="s">
        <v>425</v>
      </c>
      <c r="H25" s="256" t="s">
        <v>425</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46388</v>
      </c>
      <c r="D31" s="255">
        <v>46842</v>
      </c>
      <c r="E31" s="255" t="s">
        <v>425</v>
      </c>
      <c r="F31" s="255" t="s">
        <v>425</v>
      </c>
      <c r="G31" s="260" t="s">
        <v>425</v>
      </c>
      <c r="H31" s="260" t="s">
        <v>425</v>
      </c>
      <c r="I31" s="257" t="s">
        <v>425</v>
      </c>
      <c r="J31" s="257" t="s">
        <v>425</v>
      </c>
    </row>
    <row r="32" spans="1:12" x14ac:dyDescent="0.25">
      <c r="A32" s="257" t="s">
        <v>466</v>
      </c>
      <c r="B32" s="258" t="s">
        <v>467</v>
      </c>
      <c r="C32" s="255">
        <v>46539</v>
      </c>
      <c r="D32" s="255">
        <v>47452</v>
      </c>
      <c r="E32" s="255" t="s">
        <v>425</v>
      </c>
      <c r="F32" s="255" t="s">
        <v>425</v>
      </c>
      <c r="G32" s="260" t="s">
        <v>425</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46569</v>
      </c>
      <c r="D35" s="255">
        <v>47483</v>
      </c>
      <c r="E35" s="255" t="s">
        <v>425</v>
      </c>
      <c r="F35" s="255" t="s">
        <v>425</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46600</v>
      </c>
      <c r="D37" s="255">
        <v>47452</v>
      </c>
      <c r="E37" s="255" t="s">
        <v>425</v>
      </c>
      <c r="F37" s="255" t="s">
        <v>425</v>
      </c>
      <c r="G37" s="260" t="s">
        <v>425</v>
      </c>
      <c r="H37" s="260" t="s">
        <v>425</v>
      </c>
      <c r="I37" s="257" t="s">
        <v>425</v>
      </c>
      <c r="J37" s="257" t="s">
        <v>425</v>
      </c>
    </row>
    <row r="38" spans="1:10" ht="31.5" x14ac:dyDescent="0.25">
      <c r="A38" s="252">
        <v>2</v>
      </c>
      <c r="B38" s="254" t="s">
        <v>503</v>
      </c>
      <c r="C38" s="255" t="s">
        <v>425</v>
      </c>
      <c r="D38" s="255" t="s">
        <v>425</v>
      </c>
      <c r="E38" s="255" t="s">
        <v>425</v>
      </c>
      <c r="F38" s="255" t="s">
        <v>425</v>
      </c>
      <c r="G38" s="261" t="s">
        <v>425</v>
      </c>
      <c r="H38" s="261" t="s">
        <v>425</v>
      </c>
      <c r="I38" s="252" t="s">
        <v>425</v>
      </c>
      <c r="J38" s="252" t="s">
        <v>425</v>
      </c>
    </row>
    <row r="39" spans="1:10" ht="31.5" x14ac:dyDescent="0.25">
      <c r="A39" s="262" t="s">
        <v>478</v>
      </c>
      <c r="B39" s="258" t="s">
        <v>479</v>
      </c>
      <c r="C39" s="255">
        <v>46388</v>
      </c>
      <c r="D39" s="255">
        <v>46842</v>
      </c>
      <c r="E39" s="255" t="s">
        <v>425</v>
      </c>
      <c r="F39" s="255" t="s">
        <v>425</v>
      </c>
      <c r="G39" s="263" t="s">
        <v>425</v>
      </c>
      <c r="H39" s="263" t="s">
        <v>425</v>
      </c>
      <c r="I39" s="257" t="s">
        <v>425</v>
      </c>
      <c r="J39" s="257" t="s">
        <v>425</v>
      </c>
    </row>
    <row r="40" spans="1:10" x14ac:dyDescent="0.25">
      <c r="A40" s="262" t="s">
        <v>480</v>
      </c>
      <c r="B40" s="258" t="s">
        <v>481</v>
      </c>
      <c r="C40" s="255">
        <v>46508</v>
      </c>
      <c r="D40" s="255">
        <v>47421</v>
      </c>
      <c r="E40" s="255" t="s">
        <v>425</v>
      </c>
      <c r="F40" s="255" t="s">
        <v>425</v>
      </c>
      <c r="G40" s="263" t="s">
        <v>425</v>
      </c>
      <c r="H40" s="263" t="s">
        <v>425</v>
      </c>
      <c r="I40" s="257" t="s">
        <v>425</v>
      </c>
      <c r="J40" s="257" t="s">
        <v>425</v>
      </c>
    </row>
    <row r="41" spans="1:10" x14ac:dyDescent="0.25">
      <c r="A41" s="252">
        <v>3</v>
      </c>
      <c r="B41" s="254" t="s">
        <v>482</v>
      </c>
      <c r="C41" s="255">
        <v>46508</v>
      </c>
      <c r="D41" s="255">
        <v>47462</v>
      </c>
      <c r="E41" s="255" t="s">
        <v>425</v>
      </c>
      <c r="F41" s="255" t="s">
        <v>425</v>
      </c>
      <c r="G41" s="261" t="s">
        <v>425</v>
      </c>
      <c r="H41" s="261" t="s">
        <v>425</v>
      </c>
      <c r="I41" s="252" t="s">
        <v>425</v>
      </c>
      <c r="J41" s="252" t="s">
        <v>425</v>
      </c>
    </row>
    <row r="42" spans="1:10" x14ac:dyDescent="0.25">
      <c r="A42" s="257" t="s">
        <v>483</v>
      </c>
      <c r="B42" s="258" t="s">
        <v>484</v>
      </c>
      <c r="C42" s="255">
        <v>46508</v>
      </c>
      <c r="D42" s="255">
        <v>47270</v>
      </c>
      <c r="E42" s="255" t="s">
        <v>425</v>
      </c>
      <c r="F42" s="255" t="s">
        <v>425</v>
      </c>
      <c r="G42" s="263" t="s">
        <v>425</v>
      </c>
      <c r="H42" s="263" t="s">
        <v>425</v>
      </c>
      <c r="I42" s="257" t="s">
        <v>425</v>
      </c>
      <c r="J42" s="257" t="s">
        <v>425</v>
      </c>
    </row>
    <row r="43" spans="1:10" x14ac:dyDescent="0.25">
      <c r="A43" s="257" t="s">
        <v>485</v>
      </c>
      <c r="B43" s="258" t="s">
        <v>486</v>
      </c>
      <c r="C43" s="255">
        <v>46539</v>
      </c>
      <c r="D43" s="255">
        <v>47452</v>
      </c>
      <c r="E43" s="255" t="s">
        <v>425</v>
      </c>
      <c r="F43" s="255" t="s">
        <v>425</v>
      </c>
      <c r="G43" s="263" t="s">
        <v>425</v>
      </c>
      <c r="H43" s="263" t="s">
        <v>425</v>
      </c>
      <c r="I43" s="257" t="s">
        <v>425</v>
      </c>
      <c r="J43" s="257" t="s">
        <v>425</v>
      </c>
    </row>
    <row r="44" spans="1:10" x14ac:dyDescent="0.25">
      <c r="A44" s="257" t="s">
        <v>487</v>
      </c>
      <c r="B44" s="258" t="s">
        <v>488</v>
      </c>
      <c r="C44" s="255">
        <v>46539</v>
      </c>
      <c r="D44" s="255">
        <v>47452</v>
      </c>
      <c r="E44" s="255" t="s">
        <v>425</v>
      </c>
      <c r="F44" s="255" t="s">
        <v>425</v>
      </c>
      <c r="G44" s="263" t="s">
        <v>425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46731</v>
      </c>
      <c r="D47" s="255">
        <v>47462</v>
      </c>
      <c r="E47" s="255" t="s">
        <v>425</v>
      </c>
      <c r="F47" s="255" t="s">
        <v>425</v>
      </c>
      <c r="G47" s="263" t="s">
        <v>425</v>
      </c>
      <c r="H47" s="263" t="s">
        <v>425</v>
      </c>
      <c r="I47" s="257" t="s">
        <v>425</v>
      </c>
      <c r="J47" s="257" t="s">
        <v>425</v>
      </c>
    </row>
    <row r="48" spans="1:10" x14ac:dyDescent="0.25">
      <c r="A48" s="252">
        <v>4</v>
      </c>
      <c r="B48" s="254" t="s">
        <v>495</v>
      </c>
      <c r="C48" s="255">
        <v>46731</v>
      </c>
      <c r="D48" s="255">
        <v>47482</v>
      </c>
      <c r="E48" s="255" t="s">
        <v>425</v>
      </c>
      <c r="F48" s="255" t="s">
        <v>425</v>
      </c>
      <c r="G48" s="261" t="s">
        <v>425</v>
      </c>
      <c r="H48" s="261" t="s">
        <v>425</v>
      </c>
      <c r="I48" s="252" t="s">
        <v>425</v>
      </c>
      <c r="J48" s="252" t="s">
        <v>425</v>
      </c>
    </row>
    <row r="49" spans="1:10" x14ac:dyDescent="0.25">
      <c r="A49" s="257" t="s">
        <v>496</v>
      </c>
      <c r="B49" s="258" t="s">
        <v>497</v>
      </c>
      <c r="C49" s="255">
        <v>46731</v>
      </c>
      <c r="D49" s="255">
        <v>47465</v>
      </c>
      <c r="E49" s="255" t="s">
        <v>425</v>
      </c>
      <c r="F49" s="255" t="s">
        <v>425</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v>46734</v>
      </c>
      <c r="D51" s="255">
        <v>47468</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46737</v>
      </c>
      <c r="D53" s="255">
        <v>47482</v>
      </c>
      <c r="E53" s="255" t="s">
        <v>425</v>
      </c>
      <c r="F53" s="255" t="s">
        <v>425</v>
      </c>
      <c r="G53" s="263" t="s">
        <v>425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2024-11-14T09:46:18Z</dcterms:modified>
</cp:coreProperties>
</file>