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Отправка\"/>
    </mc:Choice>
  </mc:AlternateContent>
  <bookViews>
    <workbookView xWindow="-120" yWindow="-120" windowWidth="29040" windowHeight="15840"/>
  </bookViews>
  <sheets>
    <sheet name="11кв истч" sheetId="1" r:id="rId1"/>
  </sheets>
  <definedNames>
    <definedName name="_xlnm._FilterDatabase" localSheetId="0" hidden="1">'11кв истч'!$A$20:$X$20</definedName>
    <definedName name="Z_500C2F4F_1743_499A_A051_20565DBF52B2_.wvu.PrintArea" localSheetId="0" hidden="1">'11кв истч'!$A$1:$X$136</definedName>
    <definedName name="_xlnm.Print_Area" localSheetId="0">'11кв истч'!$A$1:$X$137</definedName>
  </definedNames>
  <calcPr calcId="162913"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37" i="1" l="1"/>
  <c r="R137" i="1"/>
  <c r="Q137" i="1"/>
  <c r="P137" i="1"/>
  <c r="S136" i="1"/>
  <c r="R136" i="1"/>
  <c r="Q136" i="1"/>
  <c r="P136" i="1"/>
  <c r="S135" i="1"/>
  <c r="R135" i="1"/>
  <c r="Q135" i="1"/>
  <c r="P135" i="1"/>
  <c r="S134" i="1"/>
  <c r="R134" i="1"/>
  <c r="Q134" i="1"/>
  <c r="P134" i="1"/>
  <c r="S133" i="1"/>
  <c r="R133" i="1"/>
  <c r="Q133" i="1"/>
  <c r="P133" i="1"/>
  <c r="S132" i="1"/>
  <c r="R132" i="1"/>
  <c r="Q132" i="1"/>
  <c r="P132" i="1"/>
  <c r="S131" i="1"/>
  <c r="R131" i="1"/>
  <c r="Q131" i="1"/>
  <c r="P131" i="1"/>
  <c r="S128" i="1"/>
  <c r="R128" i="1"/>
  <c r="Q128" i="1"/>
  <c r="P128" i="1"/>
  <c r="S127" i="1"/>
  <c r="R127" i="1"/>
  <c r="Q127" i="1"/>
  <c r="P127" i="1"/>
  <c r="S112" i="1"/>
  <c r="R112" i="1"/>
  <c r="Q112" i="1"/>
  <c r="P112" i="1"/>
  <c r="S109" i="1"/>
  <c r="R109" i="1"/>
  <c r="Q109" i="1"/>
  <c r="P109" i="1"/>
  <c r="S105" i="1"/>
  <c r="R105" i="1"/>
  <c r="Q105" i="1"/>
  <c r="P105" i="1"/>
  <c r="W105" i="1"/>
  <c r="U105" i="1"/>
  <c r="S104" i="1"/>
  <c r="R104" i="1"/>
  <c r="Q104" i="1"/>
  <c r="P104" i="1"/>
  <c r="W104" i="1"/>
  <c r="S103" i="1"/>
  <c r="R103" i="1"/>
  <c r="Q103" i="1"/>
  <c r="P103" i="1"/>
  <c r="W103" i="1"/>
  <c r="U103" i="1"/>
  <c r="S102" i="1"/>
  <c r="R102" i="1"/>
  <c r="Q102" i="1"/>
  <c r="P102" i="1"/>
  <c r="U102" i="1"/>
  <c r="S101" i="1"/>
  <c r="R101" i="1"/>
  <c r="Q101" i="1"/>
  <c r="P101" i="1"/>
  <c r="W101" i="1"/>
  <c r="U101" i="1"/>
  <c r="S100" i="1"/>
  <c r="R100" i="1"/>
  <c r="Q100" i="1"/>
  <c r="P100" i="1"/>
  <c r="W100" i="1"/>
  <c r="S99" i="1"/>
  <c r="R99" i="1"/>
  <c r="Q99" i="1"/>
  <c r="P99" i="1"/>
  <c r="W99" i="1"/>
  <c r="U99" i="1"/>
  <c r="S98" i="1"/>
  <c r="R98" i="1"/>
  <c r="Q98" i="1"/>
  <c r="P98" i="1"/>
  <c r="U98" i="1"/>
  <c r="S97" i="1"/>
  <c r="R97" i="1"/>
  <c r="Q97" i="1"/>
  <c r="P97" i="1"/>
  <c r="S96" i="1"/>
  <c r="R96" i="1"/>
  <c r="Q96" i="1"/>
  <c r="P96" i="1"/>
  <c r="S95" i="1"/>
  <c r="R95" i="1"/>
  <c r="Q95" i="1"/>
  <c r="P95" i="1"/>
  <c r="S94" i="1"/>
  <c r="R94" i="1"/>
  <c r="Q94" i="1"/>
  <c r="P94" i="1"/>
  <c r="S93" i="1"/>
  <c r="R93" i="1"/>
  <c r="Q93" i="1"/>
  <c r="P93" i="1"/>
  <c r="S92" i="1"/>
  <c r="R92" i="1"/>
  <c r="Q92" i="1"/>
  <c r="P92" i="1"/>
  <c r="S91" i="1"/>
  <c r="R91" i="1"/>
  <c r="Q91" i="1"/>
  <c r="P91" i="1"/>
  <c r="S90" i="1"/>
  <c r="R90" i="1"/>
  <c r="Q90" i="1"/>
  <c r="P90" i="1"/>
  <c r="S89" i="1"/>
  <c r="R89" i="1"/>
  <c r="Q89" i="1"/>
  <c r="P89" i="1"/>
  <c r="S88" i="1"/>
  <c r="R88" i="1"/>
  <c r="Q88" i="1"/>
  <c r="P88" i="1"/>
  <c r="S87" i="1"/>
  <c r="R87" i="1"/>
  <c r="Q87" i="1"/>
  <c r="P87" i="1"/>
  <c r="S86" i="1"/>
  <c r="R86" i="1"/>
  <c r="Q86" i="1"/>
  <c r="P86" i="1"/>
  <c r="S85" i="1"/>
  <c r="R85" i="1"/>
  <c r="Q85" i="1"/>
  <c r="P85" i="1"/>
  <c r="S84" i="1"/>
  <c r="R84" i="1"/>
  <c r="Q84" i="1"/>
  <c r="P84" i="1"/>
  <c r="S83" i="1"/>
  <c r="R83" i="1"/>
  <c r="Q83" i="1"/>
  <c r="P83" i="1"/>
  <c r="S82" i="1"/>
  <c r="R82" i="1"/>
  <c r="Q82" i="1"/>
  <c r="P82" i="1"/>
  <c r="S81" i="1"/>
  <c r="R81" i="1"/>
  <c r="Q81" i="1"/>
  <c r="P81" i="1"/>
  <c r="S80" i="1"/>
  <c r="R80" i="1"/>
  <c r="Q80" i="1"/>
  <c r="P80" i="1"/>
  <c r="S79" i="1"/>
  <c r="R79" i="1"/>
  <c r="Q79" i="1"/>
  <c r="P79" i="1"/>
  <c r="S78" i="1"/>
  <c r="R78" i="1"/>
  <c r="Q78" i="1"/>
  <c r="P78" i="1"/>
  <c r="S77" i="1"/>
  <c r="R77" i="1"/>
  <c r="Q77" i="1"/>
  <c r="P77" i="1"/>
  <c r="S76" i="1"/>
  <c r="R76" i="1"/>
  <c r="Q76" i="1"/>
  <c r="P76" i="1"/>
  <c r="S75" i="1"/>
  <c r="R75" i="1"/>
  <c r="Q75" i="1"/>
  <c r="P75" i="1"/>
  <c r="S74" i="1"/>
  <c r="R74" i="1"/>
  <c r="Q74" i="1"/>
  <c r="P74" i="1"/>
  <c r="S73" i="1"/>
  <c r="R73" i="1"/>
  <c r="Q73" i="1"/>
  <c r="P73" i="1"/>
  <c r="S72" i="1"/>
  <c r="R72" i="1"/>
  <c r="Q72" i="1"/>
  <c r="P72" i="1"/>
  <c r="S71" i="1"/>
  <c r="R71" i="1"/>
  <c r="Q71" i="1"/>
  <c r="P71" i="1"/>
  <c r="S70" i="1"/>
  <c r="R70" i="1"/>
  <c r="Q70" i="1"/>
  <c r="P70" i="1"/>
  <c r="S69" i="1"/>
  <c r="R69" i="1"/>
  <c r="Q69" i="1"/>
  <c r="P69" i="1"/>
  <c r="S68" i="1"/>
  <c r="R68" i="1"/>
  <c r="Q68" i="1"/>
  <c r="P68" i="1"/>
  <c r="S67" i="1"/>
  <c r="R67" i="1"/>
  <c r="Q67" i="1"/>
  <c r="P67" i="1"/>
  <c r="S66" i="1"/>
  <c r="R66" i="1"/>
  <c r="Q66" i="1"/>
  <c r="P66" i="1"/>
  <c r="S64" i="1"/>
  <c r="R64" i="1"/>
  <c r="Q64" i="1"/>
  <c r="P64" i="1"/>
  <c r="S63" i="1"/>
  <c r="R63" i="1"/>
  <c r="Q63" i="1"/>
  <c r="P63" i="1"/>
  <c r="S59" i="1"/>
  <c r="R59" i="1"/>
  <c r="Q59" i="1"/>
  <c r="P59" i="1"/>
  <c r="W59" i="1"/>
  <c r="U59" i="1"/>
  <c r="S58" i="1"/>
  <c r="R58" i="1"/>
  <c r="Q58" i="1"/>
  <c r="P58" i="1"/>
  <c r="S57" i="1"/>
  <c r="R57" i="1"/>
  <c r="Q57" i="1"/>
  <c r="P57" i="1"/>
  <c r="S56" i="1"/>
  <c r="R56" i="1"/>
  <c r="Q56" i="1"/>
  <c r="P56" i="1"/>
  <c r="S55" i="1"/>
  <c r="R55" i="1"/>
  <c r="Q55" i="1"/>
  <c r="P55" i="1"/>
  <c r="S54" i="1"/>
  <c r="R54" i="1"/>
  <c r="Q54" i="1"/>
  <c r="P54" i="1"/>
  <c r="S53" i="1"/>
  <c r="R53" i="1"/>
  <c r="Q53" i="1"/>
  <c r="P53" i="1"/>
  <c r="S52" i="1"/>
  <c r="R52" i="1"/>
  <c r="Q52" i="1"/>
  <c r="P52" i="1"/>
  <c r="S51" i="1"/>
  <c r="R51" i="1"/>
  <c r="Q51" i="1"/>
  <c r="P51" i="1"/>
  <c r="S50" i="1"/>
  <c r="R50" i="1"/>
  <c r="Q50" i="1"/>
  <c r="P50" i="1"/>
  <c r="K108" i="1"/>
  <c r="J108" i="1"/>
  <c r="F108" i="1"/>
  <c r="E108" i="1"/>
  <c r="D100" i="1" l="1"/>
  <c r="O100" i="1" s="1"/>
  <c r="D104" i="1"/>
  <c r="O104" i="1" s="1"/>
  <c r="D101" i="1"/>
  <c r="O101" i="1" s="1"/>
  <c r="D98" i="1"/>
  <c r="O98" i="1" s="1"/>
  <c r="W98" i="1"/>
  <c r="D59" i="1"/>
  <c r="O59" i="1" s="1"/>
  <c r="W102" i="1"/>
  <c r="D105" i="1"/>
  <c r="O105" i="1" s="1"/>
  <c r="D102" i="1"/>
  <c r="O102" i="1" s="1"/>
  <c r="U100" i="1"/>
  <c r="U104" i="1"/>
  <c r="D99" i="1"/>
  <c r="D103" i="1"/>
  <c r="O103" i="1" s="1"/>
  <c r="O99" i="1" l="1"/>
  <c r="S108" i="1"/>
  <c r="R108" i="1"/>
  <c r="S49" i="1"/>
  <c r="R49" i="1"/>
  <c r="Q108" i="1"/>
  <c r="P108" i="1"/>
  <c r="Q49" i="1"/>
  <c r="P49" i="1"/>
  <c r="W31" i="1"/>
  <c r="W32" i="1"/>
  <c r="W33" i="1"/>
  <c r="W34" i="1"/>
  <c r="W35" i="1"/>
  <c r="W36" i="1"/>
  <c r="W37" i="1"/>
  <c r="W38" i="1"/>
  <c r="W39" i="1"/>
  <c r="W40" i="1"/>
  <c r="W41" i="1"/>
  <c r="W42" i="1"/>
  <c r="W43" i="1"/>
  <c r="W44" i="1"/>
  <c r="W45" i="1"/>
  <c r="W47" i="1"/>
  <c r="W107" i="1"/>
  <c r="W113" i="1"/>
  <c r="W114" i="1"/>
  <c r="W115" i="1"/>
  <c r="W116" i="1"/>
  <c r="W117" i="1"/>
  <c r="W118" i="1"/>
  <c r="W120" i="1"/>
  <c r="W121" i="1"/>
  <c r="W122" i="1"/>
  <c r="W124" i="1"/>
  <c r="W125" i="1"/>
  <c r="W129" i="1"/>
  <c r="V31" i="1"/>
  <c r="V32" i="1"/>
  <c r="V33" i="1"/>
  <c r="V35" i="1"/>
  <c r="V36" i="1"/>
  <c r="V37" i="1"/>
  <c r="V38" i="1"/>
  <c r="V39" i="1"/>
  <c r="V40" i="1"/>
  <c r="V41" i="1"/>
  <c r="V42" i="1"/>
  <c r="V43" i="1"/>
  <c r="V44" i="1"/>
  <c r="V45" i="1"/>
  <c r="V47" i="1"/>
  <c r="V107" i="1"/>
  <c r="V113" i="1"/>
  <c r="V114" i="1"/>
  <c r="V115" i="1"/>
  <c r="V116" i="1"/>
  <c r="V117" i="1"/>
  <c r="V118" i="1"/>
  <c r="V120" i="1"/>
  <c r="V121" i="1"/>
  <c r="V122" i="1"/>
  <c r="V124" i="1"/>
  <c r="V125" i="1"/>
  <c r="V129" i="1"/>
  <c r="U31" i="1"/>
  <c r="U32" i="1"/>
  <c r="U33" i="1"/>
  <c r="U35" i="1"/>
  <c r="U36" i="1"/>
  <c r="U42" i="1"/>
  <c r="U43" i="1"/>
  <c r="U44" i="1"/>
  <c r="U45" i="1"/>
  <c r="U47" i="1"/>
  <c r="U107" i="1"/>
  <c r="U113" i="1"/>
  <c r="U114" i="1"/>
  <c r="U115" i="1"/>
  <c r="U116" i="1"/>
  <c r="U117" i="1"/>
  <c r="U118" i="1"/>
  <c r="U119" i="1"/>
  <c r="U120" i="1"/>
  <c r="U121" i="1"/>
  <c r="U122" i="1"/>
  <c r="U124" i="1"/>
  <c r="U125" i="1"/>
  <c r="U129" i="1"/>
  <c r="T31" i="1"/>
  <c r="T32" i="1"/>
  <c r="T33" i="1"/>
  <c r="T35" i="1"/>
  <c r="T36" i="1"/>
  <c r="T42" i="1"/>
  <c r="T43" i="1"/>
  <c r="T44" i="1"/>
  <c r="T45" i="1"/>
  <c r="T47" i="1"/>
  <c r="T107" i="1"/>
  <c r="T113" i="1"/>
  <c r="T114" i="1"/>
  <c r="T115" i="1"/>
  <c r="T116" i="1"/>
  <c r="T117" i="1"/>
  <c r="T118" i="1"/>
  <c r="T119" i="1"/>
  <c r="T120" i="1"/>
  <c r="T121" i="1"/>
  <c r="T122" i="1"/>
  <c r="T124" i="1"/>
  <c r="T125" i="1"/>
  <c r="T129" i="1"/>
  <c r="I31" i="1"/>
  <c r="I32" i="1"/>
  <c r="I33" i="1"/>
  <c r="I35" i="1"/>
  <c r="I36" i="1"/>
  <c r="I42" i="1"/>
  <c r="I43" i="1"/>
  <c r="I44" i="1"/>
  <c r="I45" i="1"/>
  <c r="I47" i="1"/>
  <c r="I107" i="1"/>
  <c r="I113" i="1"/>
  <c r="I114" i="1"/>
  <c r="I115" i="1"/>
  <c r="I116" i="1"/>
  <c r="I117" i="1"/>
  <c r="I118" i="1"/>
  <c r="I120" i="1"/>
  <c r="I121" i="1"/>
  <c r="I122" i="1"/>
  <c r="I124" i="1"/>
  <c r="I125" i="1"/>
  <c r="I129" i="1"/>
  <c r="D31" i="1"/>
  <c r="O31" i="1" s="1"/>
  <c r="D32" i="1"/>
  <c r="O32" i="1" s="1"/>
  <c r="D33" i="1"/>
  <c r="O33" i="1" s="1"/>
  <c r="D35" i="1"/>
  <c r="O35" i="1" s="1"/>
  <c r="D36" i="1"/>
  <c r="O36" i="1" s="1"/>
  <c r="D42" i="1"/>
  <c r="O42" i="1" s="1"/>
  <c r="D43" i="1"/>
  <c r="O43" i="1" s="1"/>
  <c r="D44" i="1"/>
  <c r="O44" i="1" s="1"/>
  <c r="D45" i="1"/>
  <c r="O45" i="1" s="1"/>
  <c r="D47" i="1"/>
  <c r="O47" i="1" s="1"/>
  <c r="D107" i="1"/>
  <c r="O107" i="1" s="1"/>
  <c r="D113" i="1"/>
  <c r="O113" i="1" s="1"/>
  <c r="D114" i="1"/>
  <c r="O114" i="1" s="1"/>
  <c r="D115" i="1"/>
  <c r="O115" i="1" s="1"/>
  <c r="D116" i="1"/>
  <c r="O116" i="1" s="1"/>
  <c r="D117" i="1"/>
  <c r="O117" i="1" s="1"/>
  <c r="D118" i="1"/>
  <c r="O118" i="1" s="1"/>
  <c r="D120" i="1"/>
  <c r="O120" i="1" s="1"/>
  <c r="D121" i="1"/>
  <c r="O121" i="1" s="1"/>
  <c r="D122" i="1"/>
  <c r="O122" i="1" s="1"/>
  <c r="D124" i="1"/>
  <c r="O124" i="1" s="1"/>
  <c r="D125" i="1"/>
  <c r="O125" i="1" s="1"/>
  <c r="D129" i="1"/>
  <c r="O129" i="1" s="1"/>
  <c r="N122" i="1" l="1"/>
  <c r="N35" i="1"/>
  <c r="N107" i="1"/>
  <c r="N33" i="1"/>
  <c r="N124" i="1"/>
  <c r="N118" i="1"/>
  <c r="N114" i="1"/>
  <c r="N45" i="1"/>
  <c r="N31" i="1"/>
  <c r="N121" i="1"/>
  <c r="N116" i="1"/>
  <c r="N43" i="1"/>
  <c r="N120" i="1"/>
  <c r="N115" i="1"/>
  <c r="N47" i="1"/>
  <c r="N42" i="1"/>
  <c r="N32" i="1"/>
  <c r="N125" i="1"/>
  <c r="N44" i="1"/>
  <c r="N36" i="1"/>
  <c r="N129" i="1"/>
  <c r="N117" i="1"/>
  <c r="N113" i="1"/>
  <c r="J126" i="1" l="1"/>
  <c r="K126" i="1"/>
  <c r="E126" i="1"/>
  <c r="F126" i="1"/>
  <c r="H30" i="1" l="1"/>
  <c r="W30" i="1" s="1"/>
  <c r="G30" i="1"/>
  <c r="U30" i="1" s="1"/>
  <c r="H26" i="1"/>
  <c r="W26" i="1" s="1"/>
  <c r="G26" i="1"/>
  <c r="U26" i="1" s="1"/>
  <c r="M34" i="1" l="1"/>
  <c r="V34" i="1" s="1"/>
  <c r="M26" i="1"/>
  <c r="V26" i="1" s="1"/>
  <c r="J65" i="1"/>
  <c r="K65" i="1"/>
  <c r="E123" i="1"/>
  <c r="F123" i="1"/>
  <c r="G123" i="1"/>
  <c r="H123" i="1"/>
  <c r="M123" i="1"/>
  <c r="L123" i="1"/>
  <c r="E65" i="1"/>
  <c r="F65" i="1"/>
  <c r="E111" i="1"/>
  <c r="F111" i="1"/>
  <c r="D123" i="1" l="1"/>
  <c r="O123" i="1" s="1"/>
  <c r="H24" i="1"/>
  <c r="W24" i="1" s="1"/>
  <c r="W123" i="1"/>
  <c r="M24" i="1"/>
  <c r="V123" i="1"/>
  <c r="G24" i="1"/>
  <c r="U24" i="1" s="1"/>
  <c r="U123" i="1"/>
  <c r="T123" i="1"/>
  <c r="M30" i="1"/>
  <c r="V30" i="1" s="1"/>
  <c r="V24" i="1" l="1"/>
  <c r="F106" i="1"/>
  <c r="J106" i="1"/>
  <c r="K106" i="1"/>
  <c r="P106" i="1"/>
  <c r="Q106" i="1"/>
  <c r="R106" i="1"/>
  <c r="S106" i="1"/>
  <c r="E106" i="1" l="1"/>
  <c r="J130" i="1"/>
  <c r="K130" i="1"/>
  <c r="P130" i="1"/>
  <c r="Q130" i="1"/>
  <c r="R130" i="1"/>
  <c r="S130" i="1"/>
  <c r="L26" i="1"/>
  <c r="T26" i="1" s="1"/>
  <c r="L24" i="1"/>
  <c r="T24" i="1" s="1"/>
  <c r="L41" i="1"/>
  <c r="L40" i="1" l="1"/>
  <c r="I41" i="1"/>
  <c r="L34" i="1"/>
  <c r="L30" i="1"/>
  <c r="T30" i="1" s="1"/>
  <c r="L39" i="1" l="1"/>
  <c r="I40" i="1"/>
  <c r="I34" i="1"/>
  <c r="G34" i="1"/>
  <c r="G41" i="1"/>
  <c r="D41" i="1" l="1"/>
  <c r="U41" i="1"/>
  <c r="T41" i="1"/>
  <c r="D34" i="1"/>
  <c r="O34" i="1" s="1"/>
  <c r="U34" i="1"/>
  <c r="L38" i="1"/>
  <c r="I39" i="1"/>
  <c r="T34" i="1"/>
  <c r="G40" i="1"/>
  <c r="L37" i="1" l="1"/>
  <c r="I38" i="1"/>
  <c r="O41" i="1"/>
  <c r="N41" i="1"/>
  <c r="N34" i="1"/>
  <c r="U40" i="1"/>
  <c r="D40" i="1"/>
  <c r="T40" i="1"/>
  <c r="G39" i="1"/>
  <c r="D39" i="1" l="1"/>
  <c r="U39" i="1"/>
  <c r="T39" i="1"/>
  <c r="O40" i="1"/>
  <c r="N40" i="1"/>
  <c r="I37" i="1"/>
  <c r="G38" i="1"/>
  <c r="O39" i="1" l="1"/>
  <c r="N39" i="1"/>
  <c r="D38" i="1"/>
  <c r="U38" i="1"/>
  <c r="T38" i="1"/>
  <c r="G37" i="1"/>
  <c r="O38" i="1" l="1"/>
  <c r="N38" i="1"/>
  <c r="D37" i="1"/>
  <c r="U37" i="1"/>
  <c r="T37" i="1"/>
  <c r="K62" i="1"/>
  <c r="K61" i="1" s="1"/>
  <c r="K60" i="1" s="1"/>
  <c r="F62" i="1"/>
  <c r="F61" i="1" s="1"/>
  <c r="F60" i="1" s="1"/>
  <c r="O37" i="1" l="1"/>
  <c r="N37" i="1"/>
  <c r="J62" i="1"/>
  <c r="J61" i="1" s="1"/>
  <c r="J60" i="1" s="1"/>
  <c r="E62" i="1"/>
  <c r="E61" i="1" s="1"/>
  <c r="M119" i="1"/>
  <c r="K119" i="1"/>
  <c r="J119" i="1"/>
  <c r="H119" i="1"/>
  <c r="W119" i="1" s="1"/>
  <c r="F119" i="1"/>
  <c r="E119" i="1"/>
  <c r="I119" i="1" l="1"/>
  <c r="V119" i="1"/>
  <c r="E60" i="1"/>
  <c r="D119" i="1"/>
  <c r="O119" i="1" s="1"/>
  <c r="F27" i="1"/>
  <c r="J123" i="1"/>
  <c r="K123" i="1"/>
  <c r="K27" i="1" s="1"/>
  <c r="E25" i="1"/>
  <c r="F25" i="1"/>
  <c r="J25" i="1"/>
  <c r="K25" i="1"/>
  <c r="E26" i="1"/>
  <c r="F26" i="1"/>
  <c r="J26" i="1"/>
  <c r="K26" i="1"/>
  <c r="E24" i="1"/>
  <c r="F24" i="1"/>
  <c r="J24" i="1"/>
  <c r="K24" i="1"/>
  <c r="D26" i="1" l="1"/>
  <c r="O26" i="1" s="1"/>
  <c r="I24" i="1"/>
  <c r="I26" i="1"/>
  <c r="D24" i="1"/>
  <c r="O24" i="1" s="1"/>
  <c r="N119" i="1"/>
  <c r="J27" i="1"/>
  <c r="I123" i="1"/>
  <c r="N123" i="1" s="1"/>
  <c r="E27" i="1"/>
  <c r="N26" i="1" l="1"/>
  <c r="N24" i="1"/>
  <c r="K48" i="1"/>
  <c r="F48" i="1"/>
  <c r="F23" i="1"/>
  <c r="K23" i="1"/>
  <c r="F46" i="1" l="1"/>
  <c r="F30" i="1" s="1"/>
  <c r="F22" i="1" s="1"/>
  <c r="F21" i="1" s="1"/>
  <c r="K46" i="1"/>
  <c r="K30" i="1" s="1"/>
  <c r="K22" i="1" s="1"/>
  <c r="K21" i="1" s="1"/>
  <c r="E48" i="1"/>
  <c r="E23" i="1"/>
  <c r="E46" i="1" l="1"/>
  <c r="J48" i="1"/>
  <c r="J46" i="1" s="1"/>
  <c r="J23" i="1"/>
  <c r="E30" i="1" l="1"/>
  <c r="D30" i="1" s="1"/>
  <c r="O30" i="1" s="1"/>
  <c r="J30" i="1"/>
  <c r="I30" i="1" s="1"/>
  <c r="N30" i="1" l="1"/>
  <c r="E22" i="1"/>
  <c r="E21" i="1" s="1"/>
  <c r="J22" i="1"/>
  <c r="J21" i="1" l="1"/>
  <c r="L62" i="1" l="1"/>
  <c r="T100" i="1"/>
  <c r="T105" i="1"/>
  <c r="T101" i="1"/>
  <c r="T102" i="1"/>
  <c r="L65" i="1"/>
  <c r="L111" i="1"/>
  <c r="L130" i="1"/>
  <c r="T59" i="1"/>
  <c r="T98" i="1"/>
  <c r="L108" i="1"/>
  <c r="T99" i="1"/>
  <c r="T103" i="1"/>
  <c r="T104" i="1"/>
  <c r="L48" i="1"/>
  <c r="L126" i="1"/>
  <c r="L61" i="1" l="1"/>
  <c r="L25" i="1"/>
  <c r="L106" i="1"/>
  <c r="L110" i="1"/>
  <c r="L27" i="1"/>
  <c r="L46" i="1"/>
  <c r="L60" i="1" l="1"/>
  <c r="L29" i="1"/>
  <c r="L22" i="1" l="1"/>
  <c r="L28" i="1"/>
  <c r="L23" i="1"/>
  <c r="L21" i="1" l="1"/>
  <c r="W58" i="1" l="1"/>
  <c r="W97" i="1"/>
  <c r="W93" i="1"/>
  <c r="W109" i="1"/>
  <c r="H108" i="1"/>
  <c r="W135" i="1"/>
  <c r="W132" i="1"/>
  <c r="H126" i="1"/>
  <c r="W88" i="1"/>
  <c r="W95" i="1"/>
  <c r="W91" i="1"/>
  <c r="W55" i="1"/>
  <c r="W89" i="1"/>
  <c r="W137" i="1"/>
  <c r="W96" i="1"/>
  <c r="W92" i="1"/>
  <c r="W136" i="1"/>
  <c r="W134" i="1"/>
  <c r="W56" i="1"/>
  <c r="W94" i="1"/>
  <c r="W90" i="1"/>
  <c r="W54" i="1"/>
  <c r="W133" i="1"/>
  <c r="W86" i="1"/>
  <c r="W131" i="1"/>
  <c r="H130" i="1"/>
  <c r="W82" i="1"/>
  <c r="W81" i="1"/>
  <c r="W80" i="1"/>
  <c r="W78" i="1"/>
  <c r="H48" i="1"/>
  <c r="H111" i="1"/>
  <c r="W75" i="1"/>
  <c r="H62" i="1"/>
  <c r="H25" i="1" l="1"/>
  <c r="H110" i="1"/>
  <c r="H46" i="1"/>
  <c r="H65" i="1"/>
  <c r="H27" i="1"/>
  <c r="H106" i="1"/>
  <c r="D137" i="1" l="1"/>
  <c r="T137" i="1"/>
  <c r="U137" i="1" s="1"/>
  <c r="U109" i="1"/>
  <c r="D109" i="1"/>
  <c r="G108" i="1"/>
  <c r="T109" i="1"/>
  <c r="U93" i="1"/>
  <c r="D93" i="1"/>
  <c r="T93" i="1"/>
  <c r="D97" i="1"/>
  <c r="T97" i="1"/>
  <c r="U97" i="1"/>
  <c r="D75" i="1"/>
  <c r="T75" i="1"/>
  <c r="U75" i="1"/>
  <c r="T71" i="1"/>
  <c r="U71" i="1" s="1"/>
  <c r="D71" i="1"/>
  <c r="U80" i="1"/>
  <c r="D80" i="1"/>
  <c r="T80" i="1"/>
  <c r="H61" i="1"/>
  <c r="D133" i="1"/>
  <c r="U133" i="1"/>
  <c r="T133" i="1"/>
  <c r="U96" i="1"/>
  <c r="D96" i="1"/>
  <c r="T96" i="1"/>
  <c r="U92" i="1"/>
  <c r="T92" i="1"/>
  <c r="D92" i="1"/>
  <c r="U55" i="1"/>
  <c r="T55" i="1"/>
  <c r="D55" i="1"/>
  <c r="T74" i="1"/>
  <c r="U74" i="1" s="1"/>
  <c r="D74" i="1"/>
  <c r="G48" i="1"/>
  <c r="U56" i="1"/>
  <c r="D56" i="1"/>
  <c r="T56" i="1"/>
  <c r="U94" i="1"/>
  <c r="D94" i="1"/>
  <c r="T94" i="1"/>
  <c r="D90" i="1"/>
  <c r="T90" i="1"/>
  <c r="U90" i="1"/>
  <c r="U134" i="1"/>
  <c r="T134" i="1"/>
  <c r="D134" i="1"/>
  <c r="U136" i="1"/>
  <c r="D136" i="1"/>
  <c r="T136" i="1"/>
  <c r="T57" i="1"/>
  <c r="U57" i="1" s="1"/>
  <c r="D57" i="1"/>
  <c r="T95" i="1"/>
  <c r="D95" i="1"/>
  <c r="U95" i="1"/>
  <c r="T91" i="1"/>
  <c r="D91" i="1"/>
  <c r="U91" i="1"/>
  <c r="D54" i="1"/>
  <c r="T54" i="1"/>
  <c r="U54" i="1"/>
  <c r="T132" i="1"/>
  <c r="D132" i="1"/>
  <c r="U132" i="1"/>
  <c r="D131" i="1"/>
  <c r="T131" i="1"/>
  <c r="U131" i="1"/>
  <c r="G130" i="1"/>
  <c r="T89" i="1"/>
  <c r="U89" i="1"/>
  <c r="D89" i="1"/>
  <c r="T128" i="1"/>
  <c r="U128" i="1" s="1"/>
  <c r="D128" i="1"/>
  <c r="G126" i="1"/>
  <c r="T127" i="1"/>
  <c r="U127" i="1" s="1"/>
  <c r="D127" i="1"/>
  <c r="T53" i="1"/>
  <c r="U53" i="1" s="1"/>
  <c r="D53" i="1"/>
  <c r="T83" i="1"/>
  <c r="U83" i="1" s="1"/>
  <c r="D83" i="1"/>
  <c r="U82" i="1"/>
  <c r="D82" i="1"/>
  <c r="T82" i="1"/>
  <c r="D76" i="1"/>
  <c r="T76" i="1"/>
  <c r="U76" i="1" s="1"/>
  <c r="D52" i="1"/>
  <c r="T52" i="1"/>
  <c r="U52" i="1" s="1"/>
  <c r="D79" i="1"/>
  <c r="T79" i="1"/>
  <c r="U79" i="1" s="1"/>
  <c r="D78" i="1"/>
  <c r="U78" i="1"/>
  <c r="T78" i="1"/>
  <c r="T49" i="1"/>
  <c r="U49" i="1" s="1"/>
  <c r="D49" i="1"/>
  <c r="T87" i="1"/>
  <c r="U87" i="1" s="1"/>
  <c r="D87" i="1"/>
  <c r="T85" i="1"/>
  <c r="U85" i="1" s="1"/>
  <c r="D85" i="1"/>
  <c r="D86" i="1"/>
  <c r="T86" i="1"/>
  <c r="U86" i="1"/>
  <c r="D81" i="1"/>
  <c r="U81" i="1"/>
  <c r="T81" i="1"/>
  <c r="D84" i="1"/>
  <c r="T84" i="1"/>
  <c r="U84" i="1" s="1"/>
  <c r="T112" i="1"/>
  <c r="U112" i="1" s="1"/>
  <c r="D112" i="1"/>
  <c r="G111" i="1"/>
  <c r="T88" i="1"/>
  <c r="U88" i="1"/>
  <c r="D88" i="1"/>
  <c r="U135" i="1"/>
  <c r="T135" i="1"/>
  <c r="D135" i="1"/>
  <c r="D51" i="1"/>
  <c r="T51" i="1"/>
  <c r="U51" i="1" s="1"/>
  <c r="T77" i="1"/>
  <c r="U77" i="1" s="1"/>
  <c r="D77" i="1"/>
  <c r="D50" i="1"/>
  <c r="T50" i="1"/>
  <c r="U50" i="1" s="1"/>
  <c r="D73" i="1"/>
  <c r="T73" i="1"/>
  <c r="U73" i="1" s="1"/>
  <c r="D63" i="1"/>
  <c r="T63" i="1"/>
  <c r="U63" i="1" s="1"/>
  <c r="T68" i="1"/>
  <c r="U68" i="1" s="1"/>
  <c r="D68" i="1"/>
  <c r="H29" i="1"/>
  <c r="D130" i="1" l="1"/>
  <c r="G27" i="1"/>
  <c r="T130" i="1"/>
  <c r="U130" i="1" s="1"/>
  <c r="O94" i="1"/>
  <c r="O55" i="1"/>
  <c r="H22" i="1"/>
  <c r="G65" i="1"/>
  <c r="D66" i="1"/>
  <c r="T66" i="1"/>
  <c r="U66" i="1" s="1"/>
  <c r="O135" i="1"/>
  <c r="O86" i="1"/>
  <c r="G46" i="1"/>
  <c r="T48" i="1"/>
  <c r="U48" i="1" s="1"/>
  <c r="D48" i="1"/>
  <c r="O78" i="1"/>
  <c r="O89" i="1"/>
  <c r="O132" i="1"/>
  <c r="O54" i="1"/>
  <c r="O134" i="1"/>
  <c r="D58" i="1"/>
  <c r="T58" i="1"/>
  <c r="U58" i="1"/>
  <c r="H60" i="1"/>
  <c r="H28" i="1" s="1"/>
  <c r="O97" i="1"/>
  <c r="D70" i="1"/>
  <c r="T70" i="1"/>
  <c r="U70" i="1" s="1"/>
  <c r="O88" i="1"/>
  <c r="T64" i="1"/>
  <c r="U64" i="1" s="1"/>
  <c r="D64" i="1"/>
  <c r="D72" i="1"/>
  <c r="T72" i="1"/>
  <c r="U72" i="1" s="1"/>
  <c r="G62" i="1"/>
  <c r="O81" i="1"/>
  <c r="O82" i="1"/>
  <c r="G25" i="1"/>
  <c r="T126" i="1"/>
  <c r="U126" i="1" s="1"/>
  <c r="D126" i="1"/>
  <c r="O95" i="1"/>
  <c r="O90" i="1"/>
  <c r="O75" i="1"/>
  <c r="G106" i="1"/>
  <c r="D108" i="1"/>
  <c r="T108" i="1"/>
  <c r="U108" i="1" s="1"/>
  <c r="T69" i="1"/>
  <c r="U69" i="1" s="1"/>
  <c r="D69" i="1"/>
  <c r="T67" i="1"/>
  <c r="U67" i="1" s="1"/>
  <c r="D67" i="1"/>
  <c r="D111" i="1"/>
  <c r="G110" i="1"/>
  <c r="T111" i="1"/>
  <c r="U111" i="1" s="1"/>
  <c r="O131" i="1"/>
  <c r="O91" i="1"/>
  <c r="O136" i="1"/>
  <c r="O56" i="1"/>
  <c r="O92" i="1"/>
  <c r="O96" i="1"/>
  <c r="O133" i="1"/>
  <c r="O80" i="1"/>
  <c r="O93" i="1"/>
  <c r="O109" i="1"/>
  <c r="D25" i="1" l="1"/>
  <c r="T25" i="1"/>
  <c r="U25" i="1" s="1"/>
  <c r="T27" i="1"/>
  <c r="U27" i="1" s="1"/>
  <c r="D27" i="1"/>
  <c r="H23" i="1"/>
  <c r="H21" i="1" s="1"/>
  <c r="O58" i="1"/>
  <c r="D110" i="1"/>
  <c r="T110" i="1"/>
  <c r="U110" i="1" s="1"/>
  <c r="T46" i="1"/>
  <c r="U46" i="1" s="1"/>
  <c r="G29" i="1"/>
  <c r="D46" i="1"/>
  <c r="D106" i="1"/>
  <c r="T106" i="1"/>
  <c r="U106" i="1" s="1"/>
  <c r="D62" i="1"/>
  <c r="T62" i="1"/>
  <c r="U62" i="1" s="1"/>
  <c r="G61" i="1"/>
  <c r="D65" i="1"/>
  <c r="T65" i="1"/>
  <c r="U65" i="1" s="1"/>
  <c r="G22" i="1" l="1"/>
  <c r="D29" i="1"/>
  <c r="T29" i="1"/>
  <c r="U29" i="1" s="1"/>
  <c r="D61" i="1"/>
  <c r="T61" i="1"/>
  <c r="U61" i="1" s="1"/>
  <c r="G60" i="1"/>
  <c r="G28" i="1" s="1"/>
  <c r="T28" i="1" l="1"/>
  <c r="U28" i="1" s="1"/>
  <c r="D28" i="1"/>
  <c r="G23" i="1"/>
  <c r="G21" i="1" s="1"/>
  <c r="D60" i="1"/>
  <c r="T60" i="1"/>
  <c r="U60" i="1" s="1"/>
  <c r="D22" i="1"/>
  <c r="T22" i="1"/>
  <c r="U22" i="1" s="1"/>
  <c r="T21" i="1" l="1"/>
  <c r="U21" i="1" s="1"/>
  <c r="D21" i="1"/>
  <c r="D23" i="1"/>
  <c r="T23" i="1"/>
  <c r="U23" i="1" s="1"/>
  <c r="V128" i="1" l="1"/>
  <c r="W128" i="1" s="1"/>
  <c r="I75" i="1" l="1"/>
  <c r="V75" i="1"/>
  <c r="M108" i="1"/>
  <c r="I109" i="1"/>
  <c r="V109" i="1"/>
  <c r="I94" i="1"/>
  <c r="V94" i="1"/>
  <c r="I85" i="1"/>
  <c r="V85" i="1"/>
  <c r="W85" i="1" s="1"/>
  <c r="V59" i="1"/>
  <c r="I59" i="1"/>
  <c r="I54" i="1"/>
  <c r="V54" i="1"/>
  <c r="I52" i="1"/>
  <c r="V52" i="1"/>
  <c r="W52" i="1" s="1"/>
  <c r="I88" i="1"/>
  <c r="V88" i="1"/>
  <c r="I79" i="1"/>
  <c r="V79" i="1"/>
  <c r="W79" i="1" s="1"/>
  <c r="I57" i="1"/>
  <c r="V57" i="1"/>
  <c r="W57" i="1" s="1"/>
  <c r="I67" i="1"/>
  <c r="V67" i="1"/>
  <c r="W67" i="1" s="1"/>
  <c r="I49" i="1"/>
  <c r="M48" i="1"/>
  <c r="V49" i="1"/>
  <c r="W49" i="1" s="1"/>
  <c r="I84" i="1"/>
  <c r="V84" i="1"/>
  <c r="W84" i="1" s="1"/>
  <c r="M126" i="1"/>
  <c r="I128" i="1"/>
  <c r="I55" i="1"/>
  <c r="V55" i="1"/>
  <c r="I96" i="1"/>
  <c r="V96" i="1"/>
  <c r="I132" i="1"/>
  <c r="V132" i="1"/>
  <c r="I133" i="1"/>
  <c r="V133" i="1"/>
  <c r="I77" i="1"/>
  <c r="V77" i="1"/>
  <c r="W77" i="1" s="1"/>
  <c r="I97" i="1"/>
  <c r="V97" i="1"/>
  <c r="I112" i="1"/>
  <c r="M111" i="1"/>
  <c r="V112" i="1"/>
  <c r="W112" i="1" s="1"/>
  <c r="I56" i="1"/>
  <c r="V56" i="1"/>
  <c r="I82" i="1"/>
  <c r="V82" i="1"/>
  <c r="I50" i="1"/>
  <c r="V50" i="1"/>
  <c r="W50" i="1" s="1"/>
  <c r="I86" i="1"/>
  <c r="V86" i="1"/>
  <c r="I91" i="1"/>
  <c r="V91" i="1"/>
  <c r="I72" i="1"/>
  <c r="V72" i="1"/>
  <c r="W72" i="1" s="1"/>
  <c r="I70" i="1"/>
  <c r="V70" i="1"/>
  <c r="W70" i="1" s="1"/>
  <c r="V102" i="1"/>
  <c r="I102" i="1"/>
  <c r="I51" i="1"/>
  <c r="V51" i="1"/>
  <c r="W51" i="1" s="1"/>
  <c r="I58" i="1"/>
  <c r="V58" i="1"/>
  <c r="I81" i="1"/>
  <c r="V81" i="1"/>
  <c r="I135" i="1"/>
  <c r="V135" i="1"/>
  <c r="I63" i="1"/>
  <c r="M62" i="1"/>
  <c r="V63" i="1"/>
  <c r="W63" i="1" s="1"/>
  <c r="V105" i="1"/>
  <c r="I105" i="1"/>
  <c r="I71" i="1"/>
  <c r="V71" i="1"/>
  <c r="W71" i="1" s="1"/>
  <c r="I90" i="1"/>
  <c r="V90" i="1"/>
  <c r="I83" i="1"/>
  <c r="V83" i="1"/>
  <c r="W83" i="1" s="1"/>
  <c r="I136" i="1"/>
  <c r="V136" i="1"/>
  <c r="I137" i="1"/>
  <c r="V137" i="1"/>
  <c r="I69" i="1"/>
  <c r="V69" i="1"/>
  <c r="W69" i="1" s="1"/>
  <c r="I74" i="1"/>
  <c r="V74" i="1"/>
  <c r="W74" i="1" s="1"/>
  <c r="I80" i="1"/>
  <c r="V80" i="1"/>
  <c r="I87" i="1"/>
  <c r="V87" i="1"/>
  <c r="W87" i="1" s="1"/>
  <c r="I89" i="1"/>
  <c r="V89" i="1"/>
  <c r="I92" i="1"/>
  <c r="V92" i="1"/>
  <c r="V98" i="1"/>
  <c r="I98" i="1"/>
  <c r="V103" i="1"/>
  <c r="I103" i="1"/>
  <c r="I53" i="1"/>
  <c r="V53" i="1"/>
  <c r="W53" i="1" s="1"/>
  <c r="V104" i="1"/>
  <c r="I104" i="1"/>
  <c r="I100" i="1"/>
  <c r="V100" i="1"/>
  <c r="I78" i="1"/>
  <c r="V78" i="1"/>
  <c r="M130" i="1"/>
  <c r="I131" i="1"/>
  <c r="V131" i="1"/>
  <c r="I76" i="1"/>
  <c r="V76" i="1"/>
  <c r="W76" i="1" s="1"/>
  <c r="I127" i="1"/>
  <c r="V127" i="1"/>
  <c r="W127" i="1" s="1"/>
  <c r="I66" i="1"/>
  <c r="M65" i="1"/>
  <c r="V66" i="1"/>
  <c r="W66" i="1" s="1"/>
  <c r="I68" i="1"/>
  <c r="V68" i="1"/>
  <c r="W68" i="1" s="1"/>
  <c r="I73" i="1"/>
  <c r="V73" i="1"/>
  <c r="W73" i="1" s="1"/>
  <c r="I93" i="1"/>
  <c r="V93" i="1"/>
  <c r="V99" i="1"/>
  <c r="I99" i="1"/>
  <c r="I64" i="1"/>
  <c r="V64" i="1"/>
  <c r="W64" i="1" s="1"/>
  <c r="I134" i="1"/>
  <c r="V134" i="1"/>
  <c r="I95" i="1"/>
  <c r="V95" i="1"/>
  <c r="V101" i="1"/>
  <c r="I101" i="1"/>
  <c r="N95" i="1" l="1"/>
  <c r="N93" i="1"/>
  <c r="N68" i="1"/>
  <c r="O68" i="1" s="1"/>
  <c r="N92" i="1"/>
  <c r="N74" i="1"/>
  <c r="O74" i="1" s="1"/>
  <c r="N83" i="1"/>
  <c r="O83" i="1" s="1"/>
  <c r="N112" i="1"/>
  <c r="O112" i="1" s="1"/>
  <c r="N132" i="1"/>
  <c r="N55" i="1"/>
  <c r="N49" i="1"/>
  <c r="O49" i="1" s="1"/>
  <c r="N88" i="1"/>
  <c r="N85" i="1"/>
  <c r="O85" i="1" s="1"/>
  <c r="N101" i="1"/>
  <c r="N99" i="1"/>
  <c r="N131" i="1"/>
  <c r="N98" i="1"/>
  <c r="N63" i="1"/>
  <c r="O63" i="1" s="1"/>
  <c r="N51" i="1"/>
  <c r="O51" i="1" s="1"/>
  <c r="N91" i="1"/>
  <c r="N56" i="1"/>
  <c r="N84" i="1"/>
  <c r="O84" i="1" s="1"/>
  <c r="N59" i="1"/>
  <c r="N134" i="1"/>
  <c r="N73" i="1"/>
  <c r="O73" i="1" s="1"/>
  <c r="N100" i="1"/>
  <c r="N53" i="1"/>
  <c r="O53" i="1" s="1"/>
  <c r="N89" i="1"/>
  <c r="N80" i="1"/>
  <c r="N69" i="1"/>
  <c r="O69" i="1" s="1"/>
  <c r="N136" i="1"/>
  <c r="N90" i="1"/>
  <c r="N102" i="1"/>
  <c r="N97" i="1"/>
  <c r="N133" i="1"/>
  <c r="N96" i="1"/>
  <c r="N128" i="1"/>
  <c r="O128" i="1" s="1"/>
  <c r="N67" i="1"/>
  <c r="O67" i="1" s="1"/>
  <c r="N79" i="1"/>
  <c r="O79" i="1" s="1"/>
  <c r="N52" i="1"/>
  <c r="O52" i="1" s="1"/>
  <c r="N94" i="1"/>
  <c r="N64" i="1"/>
  <c r="O64" i="1" s="1"/>
  <c r="N78" i="1"/>
  <c r="N87" i="1"/>
  <c r="O87" i="1" s="1"/>
  <c r="N137" i="1"/>
  <c r="O137" i="1" s="1"/>
  <c r="N71" i="1"/>
  <c r="O71" i="1" s="1"/>
  <c r="N77" i="1"/>
  <c r="O77" i="1" s="1"/>
  <c r="N57" i="1"/>
  <c r="O57" i="1" s="1"/>
  <c r="N54" i="1"/>
  <c r="N109" i="1"/>
  <c r="N127" i="1"/>
  <c r="O127" i="1" s="1"/>
  <c r="N105" i="1"/>
  <c r="N81" i="1"/>
  <c r="N70" i="1"/>
  <c r="O70" i="1" s="1"/>
  <c r="N50" i="1"/>
  <c r="O50" i="1" s="1"/>
  <c r="N66" i="1"/>
  <c r="O66" i="1" s="1"/>
  <c r="N76" i="1"/>
  <c r="O76" i="1" s="1"/>
  <c r="N104" i="1"/>
  <c r="N103" i="1"/>
  <c r="N135" i="1"/>
  <c r="N58" i="1"/>
  <c r="N72" i="1"/>
  <c r="O72" i="1" s="1"/>
  <c r="N86" i="1"/>
  <c r="N82" i="1"/>
  <c r="N75" i="1"/>
  <c r="I62" i="1"/>
  <c r="N62" i="1" s="1"/>
  <c r="O62" i="1" s="1"/>
  <c r="V62" i="1"/>
  <c r="W62" i="1" s="1"/>
  <c r="M106" i="1"/>
  <c r="I108" i="1"/>
  <c r="N108" i="1" s="1"/>
  <c r="O108" i="1" s="1"/>
  <c r="V108" i="1"/>
  <c r="W108" i="1" s="1"/>
  <c r="M27" i="1"/>
  <c r="I130" i="1"/>
  <c r="N130" i="1" s="1"/>
  <c r="O130" i="1" s="1"/>
  <c r="V130" i="1"/>
  <c r="W130" i="1" s="1"/>
  <c r="M61" i="1"/>
  <c r="I65" i="1"/>
  <c r="N65" i="1" s="1"/>
  <c r="O65" i="1" s="1"/>
  <c r="V65" i="1"/>
  <c r="W65" i="1" s="1"/>
  <c r="I111" i="1"/>
  <c r="N111" i="1" s="1"/>
  <c r="O111" i="1" s="1"/>
  <c r="M110" i="1"/>
  <c r="V111" i="1"/>
  <c r="W111" i="1" s="1"/>
  <c r="M25" i="1"/>
  <c r="I126" i="1"/>
  <c r="N126" i="1" s="1"/>
  <c r="O126" i="1" s="1"/>
  <c r="V126" i="1"/>
  <c r="W126" i="1" s="1"/>
  <c r="M46" i="1"/>
  <c r="I48" i="1"/>
  <c r="N48" i="1" s="1"/>
  <c r="O48" i="1" s="1"/>
  <c r="V48" i="1"/>
  <c r="W48" i="1" s="1"/>
  <c r="I25" i="1" l="1"/>
  <c r="N25" i="1" s="1"/>
  <c r="O25" i="1" s="1"/>
  <c r="V25" i="1"/>
  <c r="W25" i="1" s="1"/>
  <c r="I106" i="1"/>
  <c r="N106" i="1" s="1"/>
  <c r="O106" i="1" s="1"/>
  <c r="V106" i="1"/>
  <c r="W106" i="1" s="1"/>
  <c r="M29" i="1"/>
  <c r="I46" i="1"/>
  <c r="N46" i="1" s="1"/>
  <c r="O46" i="1" s="1"/>
  <c r="V46" i="1"/>
  <c r="W46" i="1" s="1"/>
  <c r="I27" i="1"/>
  <c r="N27" i="1" s="1"/>
  <c r="O27" i="1" s="1"/>
  <c r="V27" i="1"/>
  <c r="W27" i="1" s="1"/>
  <c r="I110" i="1"/>
  <c r="N110" i="1" s="1"/>
  <c r="O110" i="1" s="1"/>
  <c r="V110" i="1"/>
  <c r="W110" i="1" s="1"/>
  <c r="M60" i="1"/>
  <c r="I61" i="1"/>
  <c r="N61" i="1" s="1"/>
  <c r="O61" i="1" s="1"/>
  <c r="V61" i="1"/>
  <c r="W61" i="1" s="1"/>
  <c r="I60" i="1" l="1"/>
  <c r="N60" i="1" s="1"/>
  <c r="O60" i="1" s="1"/>
  <c r="M23" i="1"/>
  <c r="V60" i="1"/>
  <c r="W60" i="1" s="1"/>
  <c r="M22" i="1"/>
  <c r="I29" i="1"/>
  <c r="N29" i="1" s="1"/>
  <c r="O29" i="1" s="1"/>
  <c r="M28" i="1"/>
  <c r="V29" i="1"/>
  <c r="W29" i="1" s="1"/>
  <c r="M21" i="1" l="1"/>
  <c r="I22" i="1"/>
  <c r="N22" i="1" s="1"/>
  <c r="O22" i="1" s="1"/>
  <c r="V22" i="1"/>
  <c r="W22" i="1" s="1"/>
  <c r="I28" i="1"/>
  <c r="N28" i="1" s="1"/>
  <c r="O28" i="1" s="1"/>
  <c r="V28" i="1"/>
  <c r="W28" i="1" s="1"/>
  <c r="I23" i="1"/>
  <c r="N23" i="1" s="1"/>
  <c r="O23" i="1" s="1"/>
  <c r="V23" i="1"/>
  <c r="W23" i="1" s="1"/>
  <c r="V21" i="1" l="1"/>
  <c r="W21" i="1" s="1"/>
  <c r="I21" i="1"/>
  <c r="N21" i="1" l="1"/>
  <c r="O21" i="1" s="1"/>
</calcChain>
</file>

<file path=xl/sharedStrings.xml><?xml version="1.0" encoding="utf-8"?>
<sst xmlns="http://schemas.openxmlformats.org/spreadsheetml/2006/main" count="419" uniqueCount="271">
  <si>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</si>
  <si>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</si>
  <si>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</si>
  <si>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</si>
  <si>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</si>
  <si>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</si>
  <si>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</si>
  <si>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</si>
  <si>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</si>
  <si>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</si>
  <si>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</si>
  <si>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</si>
  <si>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</si>
  <si>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</si>
  <si>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</si>
  <si>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</si>
  <si>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</si>
  <si>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</si>
  <si>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</si>
  <si>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</si>
  <si>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</si>
  <si>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</si>
  <si>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ВСЕГО по инвестиционной программе, в том числе:</t>
  </si>
  <si>
    <t>0</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</si>
  <si>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</si>
  <si>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</si>
  <si>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</si>
  <si>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</si>
  <si>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</si>
  <si>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</si>
  <si>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</si>
  <si>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</si>
  <si>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</si>
  <si>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</si>
  <si>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</si>
  <si>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</si>
  <si>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</si>
  <si>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Новосибирская область</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</si>
  <si>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</si>
  <si>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</si>
  <si>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</si>
  <si>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</si>
  <si>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</si>
  <si>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</si>
  <si>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</si>
  <si>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трансформаторных и иных подстанций, всего, в том числе:</t>
  </si>
  <si>
    <t>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</si>
  <si>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</si>
  <si>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</si>
  <si>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</si>
  <si>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</si>
  <si>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</si>
  <si>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«Установка приборов учета, класс напряжения 6 (10) кВ, всего, в том числе:»</t>
  </si>
  <si>
    <t>«Установка приборов учета, класс напряжения 35 кВ, всего, в том числе:»</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</si>
  <si>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</si>
  <si>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</si>
  <si>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</si>
  <si>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</si>
  <si>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</si>
  <si>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</si>
  <si>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</si>
  <si>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</si>
  <si>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</si>
  <si>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</si>
  <si>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</si>
  <si>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</si>
  <si>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</si>
  <si>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</si>
  <si>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</si>
  <si>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1.4</t>
  </si>
  <si>
    <t>Прочее новое строительство объектов электросетевого хозяйства, всего, в том числе:</t>
  </si>
  <si>
    <t>1.6</t>
  </si>
  <si>
    <t>Прочие инвестиционные проекты, всего, в том числе:</t>
  </si>
  <si>
    <t>Технологическое присоединение объектов электросетевого хозяйства,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</si>
  <si>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</si>
  <si>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</si>
  <si>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</si>
  <si>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</si>
  <si>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</si>
  <si>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</si>
  <si>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1.1.4.2.</t>
  </si>
  <si>
    <t>1.2.1.1.</t>
  </si>
  <si>
    <t>1.2.1.2.</t>
  </si>
  <si>
    <t>Техническое перевооружение системы телемеханики на ПС 220 кВ Строительная</t>
  </si>
  <si>
    <t>Техническое перевооружение системы телемеханики и регистратора аварийных событий на ПС 220 кВ Татарская</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</si>
  <si>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</si>
  <si>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</si>
  <si>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</si>
  <si>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</si>
  <si>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</si>
  <si>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</si>
  <si>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1.5</t>
  </si>
  <si>
    <t>Покупка земельных участков для целей реализации инвестиционных проектов, всего, в том числе:</t>
  </si>
  <si>
    <t>1.6.</t>
  </si>
  <si>
    <t>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t>
  </si>
  <si>
    <t>M_00.0004.000004</t>
  </si>
  <si>
    <t>M_00.0005.000005</t>
  </si>
  <si>
    <t>M_00.0001.000001</t>
  </si>
  <si>
    <t>M_00.0002.000002</t>
  </si>
  <si>
    <t>M_00.0003.000003</t>
  </si>
  <si>
    <t>M_00.0006.000006</t>
  </si>
  <si>
    <t>M_00.0007.000007</t>
  </si>
  <si>
    <t>M_00.0008.000008</t>
  </si>
  <si>
    <t>M_00.0010.000010</t>
  </si>
  <si>
    <t>M_00.0011.000011</t>
  </si>
  <si>
    <t>Строительство (реконструкция) системы АИИС КУЭ подстанций АО "Электромагистраль"</t>
  </si>
  <si>
    <t>M_00.0017.000017</t>
  </si>
  <si>
    <t>M_00.0020.000020</t>
  </si>
  <si>
    <t>Реконструкция ПС 220 кВ Восточная в части замены устройств РЗА присоединений ОВ-110-220</t>
  </si>
  <si>
    <t>M_00.0021.000021</t>
  </si>
  <si>
    <t>Реконструкция ПС 220 кВ Дружная в части замены устройств РЗА присоединений ОВ-110-220</t>
  </si>
  <si>
    <t>M_00.0022.000022</t>
  </si>
  <si>
    <t>Реконструкция ПС 220 кВ Татарская в части замены устройств РЗА присоединений ОВ-110</t>
  </si>
  <si>
    <t>M_00.0024.000024</t>
  </si>
  <si>
    <t>Реконструкция заземляющего устройства ПС 220 кв Урожай</t>
  </si>
  <si>
    <t>M_00.0026.000026</t>
  </si>
  <si>
    <t>Реконструкция ПС 220 кВ Чулымская в части замены устройств РЗА присоединений ОВ-110</t>
  </si>
  <si>
    <t>M_00.0027.000027</t>
  </si>
  <si>
    <t>Реконструкция ПС 220 кВ Южная в части замены устройств РЗА присоединений ОВ-110</t>
  </si>
  <si>
    <t>M_00.0028.000028</t>
  </si>
  <si>
    <t>M_00.0032.000032</t>
  </si>
  <si>
    <t>M_00.0035.000035</t>
  </si>
  <si>
    <t>Установка на ПС 220 кВ Урожай АОПО ВЛ 220 кВ Красноозерское - Урожай, ВЛ 220 кВ Зубково - Урожай, ВЛ 220 кВ Урожай - Мынкуль, ВЛ 220 кВ Урожай - Районная</t>
  </si>
  <si>
    <t>M_00.0036.000036</t>
  </si>
  <si>
    <t>M_00.0038.000038</t>
  </si>
  <si>
    <t>1.4.</t>
  </si>
  <si>
    <t xml:space="preserve">Строительство электрических сетей 10- 0,4 кВ на ПС 220 кВ Восточная 
для электроснабжения зданий, расположенных на территории подстанции
</t>
  </si>
  <si>
    <t>M_00.0039.000039</t>
  </si>
  <si>
    <t>M_00.0040.000040</t>
  </si>
  <si>
    <t>M_00.0015.000015</t>
  </si>
  <si>
    <t>M_00.0016.000016</t>
  </si>
  <si>
    <t>M_00.0029.000029</t>
  </si>
  <si>
    <t>Строительство пристройки к существующему зданию ОПУ ПС 220 кВ Южная</t>
  </si>
  <si>
    <t>M_00.0034.000034</t>
  </si>
  <si>
    <t>M_00.0041.000041</t>
  </si>
  <si>
    <t>M_00.0042.000042</t>
  </si>
  <si>
    <t>ПС Чулымская строительство быстровозводимого здания гаража на 4 машиноместа</t>
  </si>
  <si>
    <t>M_00.0043.000043</t>
  </si>
  <si>
    <t>M_00.0044.000044</t>
  </si>
  <si>
    <t>M_00.0009.000009</t>
  </si>
  <si>
    <t>M_00.0012.000012</t>
  </si>
  <si>
    <t>M_00.0014.000014</t>
  </si>
  <si>
    <t>M_00.0019.000019</t>
  </si>
  <si>
    <t>M_00.0037.000037</t>
  </si>
  <si>
    <t>1.</t>
  </si>
  <si>
    <t>1.1.</t>
  </si>
  <si>
    <t>1.1.1.</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</si>
  <si>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</si>
  <si>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</si>
  <si>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</si>
  <si>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</si>
  <si>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</si>
  <si>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</si>
  <si>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</si>
  <si>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</si>
  <si>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</si>
  <si>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</si>
  <si>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</si>
  <si>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</si>
  <si>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1.1.3.1.</t>
  </si>
  <si>
    <t>Наименование объекта по производству электрической энергии, всего, в том числе:</t>
  </si>
  <si>
    <t>1.1.3.2.</t>
  </si>
  <si>
    <t>1.1.4.</t>
  </si>
  <si>
    <t>1.1.4.1.</t>
  </si>
  <si>
    <t>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t>
  </si>
  <si>
    <t>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t>
  </si>
  <si>
    <t>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t>
  </si>
  <si>
    <t>1.2.</t>
  </si>
  <si>
    <t>1.2.1.</t>
  </si>
  <si>
    <t>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t>
  </si>
  <si>
    <t>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t>
  </si>
  <si>
    <t>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t>
  </si>
  <si>
    <t>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t>
  </si>
  <si>
    <t>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t>
  </si>
  <si>
    <t>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t>
  </si>
  <si>
    <t>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t>
  </si>
  <si>
    <t>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t>
  </si>
  <si>
    <t>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t>
  </si>
  <si>
    <t>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t>
  </si>
  <si>
    <t>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</si>
  <si>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</si>
  <si>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t>
  </si>
  <si>
    <t>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t>
  </si>
  <si>
    <t>Модернизация ПС 220 кВ Восточная в части инженерно-технических средств охраны (въездные выездные ворота)</t>
  </si>
  <si>
    <t>1.2.2.</t>
  </si>
  <si>
    <t>1.2.2.1.</t>
  </si>
  <si>
    <t>1.2.2.2.</t>
  </si>
  <si>
    <t>1.2.3.</t>
  </si>
  <si>
    <t>1.2.3.1.</t>
  </si>
  <si>
    <t>1.2.3.2.</t>
  </si>
  <si>
    <t>1.2.3.3.</t>
  </si>
  <si>
    <t>1.2.3.4.</t>
  </si>
  <si>
    <t xml:space="preserve">Строительство электрических сетей 10 - 0,4 кВ на ПС 220 кВ Татарская для электроснабжения зданий, расположенных на территории подстанции
</t>
  </si>
  <si>
    <t>Модернизация ПС 220 кВ Восточная в части инженерно-технических средств охраны (нижнее дополнительное ограждение от подкопа)</t>
  </si>
  <si>
    <t>M_00.0058.000058</t>
  </si>
  <si>
    <t>M_00.0018.000018</t>
  </si>
  <si>
    <r>
      <t xml:space="preserve">Отчет о реализации инвестиционной программы  </t>
    </r>
    <r>
      <rPr>
        <b/>
        <u/>
        <sz val="14"/>
        <rFont val="Times New Roman"/>
        <family val="1"/>
        <charset val="204"/>
      </rPr>
      <t>Акционерного общества "Электромагистраль"</t>
    </r>
  </si>
  <si>
    <t>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t>
  </si>
  <si>
    <t>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t>
  </si>
  <si>
    <t>N_00.0072.000072</t>
  </si>
  <si>
    <t>Модернизация ПА на ПС 220 кВ Тулинская (установка шкафа УПАСК ПРМ - 1 шт.) для ТП АО «РЭС»</t>
  </si>
  <si>
    <t>N_00.0076.000076</t>
  </si>
  <si>
    <t>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t>
  </si>
  <si>
    <t>N_00.0088.000088</t>
  </si>
  <si>
    <t>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t>
  </si>
  <si>
    <t>N_00.0089.000089</t>
  </si>
  <si>
    <t>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t>
  </si>
  <si>
    <t>Реконструкция устройств передачи аварийных сигналов и команд (1 шт.) между ПС Восточная и ТЭЦ-5 в части резервных каналов</t>
  </si>
  <si>
    <t>Реконструкция ПС 220 кВ Восточная в части замены масляного выключателя (1 шт.) на элегазовый с реконструкцией УРЗА (3 шт.), заменой разъединителей (4 шт.)</t>
  </si>
  <si>
    <t>N_00.0078.000078</t>
  </si>
  <si>
    <t>Реконструкция ПС 220 кВ Дружная в части замены масляных выключателей (2 шт.) на элегазовые с реконструкцией УРЗА (6 шт.), заменой разъединителей (7 шт.)</t>
  </si>
  <si>
    <t>N_00.0079.000079</t>
  </si>
  <si>
    <t>Реконструкция ПС 220 кВ Правобережная в части замены масляных выключателей (2 шт.) на элегазовые с реконструкцией УРЗА (6 шт.), заменой разъединителей (8 шт.)</t>
  </si>
  <si>
    <t>N_00.0080.000080</t>
  </si>
  <si>
    <t>Реконструкция ПС 220 кВ Татарская в части замены масляных выключателей (2 шт.) на элегазовые с реконструкцией УРЗА (6 шт.), заменой разъединителей (7 шт.)</t>
  </si>
  <si>
    <t>N_00.0081.000081</t>
  </si>
  <si>
    <t>Реконструкция ПС 220 кВ Тулинская в части замены масляного выключателя (1 шт.) на элегазовый с реконструкцией УРЗА (3 шт.), заменой разъединителей (4 шт.)</t>
  </si>
  <si>
    <t>N_00.0082.000082</t>
  </si>
  <si>
    <t>Реконструкция ПС 220 кВ Урожай в части замены масляных выключателей (2 шт.) на элегазовые с реконструкцией УРЗА (6 шт.), заменой разъединителей (7 шт.)</t>
  </si>
  <si>
    <t>N_00.0083.000083</t>
  </si>
  <si>
    <t>Реконструкция ПС 220 кВ Южная в части замены масляных выключателей (2 шт.) на элегазовые с реконструкцией УРЗА (6 шт.), заменой разъединителей (7 шт.)</t>
  </si>
  <si>
    <t>N_00.0084.000084</t>
  </si>
  <si>
    <t>Техническое перевооружение системы телемеханики и регистратора аварийных событий на ПС 220 кВ Чулымская</t>
  </si>
  <si>
    <t>N_00.0085.000085</t>
  </si>
  <si>
    <t>Реконструкция существующей ВЛ 220 кВ Восточная – Научная (254) в части замены существующих опор в пролете опор №45-51, 51-61 (8 опор)</t>
  </si>
  <si>
    <t>N_00.0077.000077</t>
  </si>
  <si>
    <t>Создание площадок по хранению масла на ПС 220 кВ АО «Электромагистраль» (8 шт.)</t>
  </si>
  <si>
    <t>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t>
  </si>
  <si>
    <t>Приобретение диагностического оборудования ПС (Шкаф сушильный - 1 шт.)</t>
  </si>
  <si>
    <t>N_00.0075.000075</t>
  </si>
  <si>
    <t>Год раскрытия информации:  2024  год</t>
  </si>
  <si>
    <t>O_00.0098.000098</t>
  </si>
  <si>
    <t>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t>
  </si>
  <si>
    <t>O_00.0099.000099</t>
  </si>
  <si>
    <t>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t>
  </si>
  <si>
    <t>O_00.0100.000100</t>
  </si>
  <si>
    <t>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t>
  </si>
  <si>
    <t>O_00.0090.000090</t>
  </si>
  <si>
    <t>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t>
  </si>
  <si>
    <t>O_00.0091.000091</t>
  </si>
  <si>
    <t>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t>
  </si>
  <si>
    <t>O_00.0092.000092</t>
  </si>
  <si>
    <t>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t>
  </si>
  <si>
    <t>O_00.0093.000093</t>
  </si>
  <si>
    <t>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t>
  </si>
  <si>
    <t>O_00.0094.000094</t>
  </si>
  <si>
    <t>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t>
  </si>
  <si>
    <t>O_00.0095.000095</t>
  </si>
  <si>
    <t>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t>
  </si>
  <si>
    <t>O_00.0096.000096</t>
  </si>
  <si>
    <t>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t>
  </si>
  <si>
    <t>O_00.0097.000097</t>
  </si>
  <si>
    <t>Организация защиты корпоративного сервера в части перехода на новую версию Кибер Бэкап Расширенная редакция для платформы виртуализации</t>
  </si>
  <si>
    <t xml:space="preserve">                                                         Утвержденные плановые значения приведены в соответсвии с Приказом №181-НПА от 09.08.2024 "Об утверждении инвестиционной программы АО "Электромагистраль" на 2024-2029 годы"</t>
  </si>
  <si>
    <t>за III квартал  2024 года</t>
  </si>
  <si>
    <t>Всего (3 кв. 2024 год)</t>
  </si>
  <si>
    <t>Отклонение обусловлено перераспредлением капитализируемых затрат по проектам</t>
  </si>
  <si>
    <t>Отклонение обусловлено смещением срока поставки токопроводов с августа на сентябрь 2024 года (ПС 220 кВ Строительная), в связи с необходимостью корректировки РД</t>
  </si>
  <si>
    <t>Отклонение обусловлено наличием кредиторской задолженности, в связи с наличием встречной неустойки по срыву срока выполнения работ с 2023 года</t>
  </si>
  <si>
    <t>Отклонение обусловлено смещением срока выполнения работ по договору подряда, в связи с недобросовестью подрядчика</t>
  </si>
  <si>
    <t>Отклонение обусловлено поставкой давальческого оборудования</t>
  </si>
  <si>
    <t>Отклонение обусловлено отражением капитализируемых затрат по факту реализации проекта</t>
  </si>
  <si>
    <t>Отклонение обусловлено наличием экономии по факту исполнения работ хозяйственным способом при полном завершении проекта</t>
  </si>
  <si>
    <t>Отклонение обусловлено наличием экономии по факту исполнения договора и реализации проекта, при полном его завершении</t>
  </si>
  <si>
    <t>Отклонение обусловлено перераспределением капитализируемых затрат по проектам</t>
  </si>
  <si>
    <t>Отклонение обусловлено смещением срока выполнения работ в ячейке выключателя Б-2, в связи с длительностью срока комплектации оборудования иждивением подрядчика</t>
  </si>
  <si>
    <t>Отклонение обусловлено условиями оплаты выполненных работ по договору</t>
  </si>
  <si>
    <t xml:space="preserve"> Отклонение обусловлено наличием кредиторской задолженности в связи с наличием встречной неустойки по срыву срока выполнения работ с 2023 года</t>
  </si>
  <si>
    <t>Отклонение обусловлено смещением срока проведения закупочных процедур по давальческому оборудованию и как следствие смещение срока выдачи авансовых платежей, а также экономией по факту проведения закупочных процедур</t>
  </si>
  <si>
    <t xml:space="preserve">Отклонение обусловлено уточнением объёма принятых работ выполняемых хозяйственным способом </t>
  </si>
  <si>
    <t xml:space="preserve"> Отклонение обусловлено смещением срока выполнения СМР с учетом возможности вывода оборудования потребителей при реализации проекта хозяйственным способом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</si>
</sst>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_-* #,##0.00_р_._-;\-* #,##0.00_р_._-;_-* &quot;-&quot;??_р_._-;_-@_-"/>
    <numFmt numFmtId="166" formatCode="#,##0_ ;\-#,##0\ "/>
    <numFmt numFmtId="167" formatCode="_-* #,##0.00\ _р_._-;\-* #,##0.00\ _р_._-;_-* &quot;-&quot;??\ _р_._-;_-@_-"/>
    <numFmt numFmtId="168" formatCode="_-* #,##0.000000\ _₽_-;\-* #,##0.000000\ _₽_-;_-* &quot;-&quot;??????\ _₽_-;_-@_-"/>
    <numFmt numFmtId="169" formatCode="_-* #,##0.0000000000\ _₽_-;\-* #,##0.0000000000\ _₽_-;_-* &quot;-&quot;??\ _₽_-;_-@_-"/>
  </numFmts>
  <fonts count="30"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1"/>
      <color theme="1"/>
      <name val="Calibri"/>
      <family val="2"/>
      <scheme val="minor"/>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scheme val="minor"/>
    </font>
    <font>
      <sz val="14"/>
      <name val="Times New Roman"/>
      <family val="1"/>
      <charset val="204"/>
    </font>
    <font>
      <b/>
      <u/>
      <sz val="14"/>
      <name val="Times New Roman"/>
      <family val="1"/>
      <charset val="204"/>
    </font>
    <font>
      <b/>
      <sz val="12"/>
      <name val="Times New Roman"/>
      <family val="1"/>
      <charset val="204"/>
    </font>
  </fonts>
  <fills count="30">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581">
    <xf numFmtId="0" fontId="0" fillId="0" borderId="0"/>
    <xf numFmtId="164" fontId="1" fillId="0" borderId="0" applyFont="0" applyFill="0" applyBorder="0" applyAlignment="0" applyProtection="0"/>
    <xf numFmtId="0" fontId="2" fillId="0" borderId="0"/>
    <xf numFmtId="0" fontId="3" fillId="0" borderId="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5" fillId="13"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6" fillId="0" borderId="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20" borderId="0" applyNumberFormat="0" applyBorder="0" applyAlignment="0" applyProtection="0"/>
    <xf numFmtId="0" fontId="7" fillId="8" borderId="6" applyNumberFormat="0" applyAlignment="0" applyProtection="0"/>
    <xf numFmtId="0" fontId="8" fillId="21" borderId="7" applyNumberFormat="0" applyAlignment="0" applyProtection="0"/>
    <xf numFmtId="0" fontId="9" fillId="21" borderId="6" applyNumberFormat="0" applyAlignment="0" applyProtection="0"/>
    <xf numFmtId="0" fontId="10" fillId="0" borderId="8" applyNumberFormat="0" applyFill="0" applyAlignment="0" applyProtection="0"/>
    <xf numFmtId="0" fontId="11" fillId="0" borderId="9" applyNumberFormat="0" applyFill="0" applyAlignment="0" applyProtection="0"/>
    <xf numFmtId="0" fontId="12" fillId="0" borderId="10" applyNumberFormat="0" applyFill="0" applyAlignment="0" applyProtection="0"/>
    <xf numFmtId="0" fontId="12" fillId="0" borderId="0" applyNumberFormat="0" applyFill="0" applyBorder="0" applyAlignment="0" applyProtection="0"/>
    <xf numFmtId="0" fontId="13" fillId="0" borderId="11" applyNumberFormat="0" applyFill="0" applyAlignment="0" applyProtection="0"/>
    <xf numFmtId="0" fontId="14" fillId="22" borderId="12" applyNumberFormat="0" applyAlignment="0" applyProtection="0"/>
    <xf numFmtId="0" fontId="15" fillId="0" borderId="0" applyNumberFormat="0" applyFill="0" applyBorder="0" applyAlignment="0" applyProtection="0"/>
    <xf numFmtId="0" fontId="16" fillId="23" borderId="0" applyNumberFormat="0" applyBorder="0" applyAlignment="0" applyProtection="0"/>
    <xf numFmtId="0" fontId="2" fillId="0" borderId="0"/>
    <xf numFmtId="0" fontId="17" fillId="0" borderId="0"/>
    <xf numFmtId="0" fontId="18" fillId="0" borderId="0"/>
    <xf numFmtId="0" fontId="18" fillId="0" borderId="0"/>
    <xf numFmtId="0" fontId="2" fillId="0" borderId="0"/>
    <xf numFmtId="0" fontId="17" fillId="0" borderId="0"/>
    <xf numFmtId="0" fontId="2" fillId="0" borderId="0"/>
    <xf numFmtId="0" fontId="19" fillId="0" borderId="0"/>
    <xf numFmtId="0" fontId="2"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4" borderId="0" applyNumberFormat="0" applyBorder="0" applyAlignment="0" applyProtection="0"/>
    <xf numFmtId="0" fontId="21" fillId="0" borderId="0" applyNumberFormat="0" applyFill="0" applyBorder="0" applyAlignment="0" applyProtection="0"/>
    <xf numFmtId="0" fontId="4" fillId="24" borderId="13" applyNumberFormat="0" applyFont="0" applyAlignment="0" applyProtection="0"/>
    <xf numFmtId="9" fontId="17" fillId="0" borderId="0" applyFont="0" applyFill="0" applyBorder="0" applyAlignment="0" applyProtection="0"/>
    <xf numFmtId="9" fontId="2" fillId="0" borderId="0" applyFont="0" applyFill="0" applyBorder="0" applyAlignment="0" applyProtection="0"/>
    <xf numFmtId="0" fontId="22" fillId="0" borderId="14" applyNumberFormat="0" applyFill="0" applyAlignment="0" applyProtection="0"/>
    <xf numFmtId="0" fontId="23" fillId="0" borderId="0"/>
    <xf numFmtId="0" fontId="24"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6" fontId="1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25" fillId="5" borderId="0" applyNumberFormat="0" applyBorder="0" applyAlignment="0" applyProtection="0"/>
  </cellStyleXfs>
  <cellXfs count="71">
    <xf numFmtId="0" fontId="0" fillId="0" borderId="0" xfId="0"/>
    <xf numFmtId="0" fontId="2" fillId="2" borderId="0" xfId="2" applyFont="1" applyFill="1"/>
    <xf numFmtId="164" fontId="2" fillId="2" borderId="0" xfId="1" applyFont="1" applyFill="1"/>
    <xf numFmtId="0" fontId="27" fillId="2" borderId="0" xfId="2" applyFont="1" applyFill="1" applyAlignment="1">
      <alignment horizontal="right" vertical="center"/>
    </xf>
    <xf numFmtId="164" fontId="2" fillId="2" borderId="0" xfId="2" applyNumberFormat="1" applyFont="1" applyFill="1"/>
    <xf numFmtId="0" fontId="27" fillId="2" borderId="0" xfId="2" applyFont="1" applyFill="1" applyAlignment="1">
      <alignment horizontal="right"/>
    </xf>
    <xf numFmtId="0" fontId="27" fillId="0" borderId="0" xfId="2" applyFont="1" applyAlignment="1">
      <alignment horizontal="right"/>
    </xf>
    <xf numFmtId="0" fontId="2" fillId="2" borderId="0" xfId="2" applyFont="1" applyFill="1" applyBorder="1"/>
    <xf numFmtId="0" fontId="27" fillId="2" borderId="0" xfId="2" applyFont="1" applyFill="1" applyBorder="1" applyAlignment="1">
      <alignment horizontal="center"/>
    </xf>
    <xf numFmtId="0" fontId="2" fillId="2" borderId="0" xfId="3" applyFont="1" applyFill="1" applyAlignment="1">
      <alignment horizontal="center" vertical="center"/>
    </xf>
    <xf numFmtId="0" fontId="2" fillId="2" borderId="2" xfId="2" applyFont="1" applyFill="1" applyBorder="1" applyAlignment="1">
      <alignment horizontal="center" vertical="center" wrapText="1"/>
    </xf>
    <xf numFmtId="49" fontId="29" fillId="25" borderId="2" xfId="3" applyNumberFormat="1" applyFont="1" applyFill="1" applyBorder="1" applyAlignment="1">
      <alignment horizontal="center" vertical="center"/>
    </xf>
    <xf numFmtId="0" fontId="29" fillId="25" borderId="2" xfId="3" applyFont="1" applyFill="1" applyBorder="1" applyAlignment="1">
      <alignment horizontal="left" vertical="center" wrapText="1"/>
    </xf>
    <xf numFmtId="0" fontId="29" fillId="25" borderId="2" xfId="2" applyFont="1" applyFill="1" applyBorder="1" applyAlignment="1">
      <alignment horizontal="center" vertical="center"/>
    </xf>
    <xf numFmtId="164" fontId="29" fillId="25" borderId="2" xfId="1" applyFont="1" applyFill="1" applyBorder="1" applyAlignment="1">
      <alignment horizontal="center" vertical="center"/>
    </xf>
    <xf numFmtId="49" fontId="29" fillId="25" borderId="2" xfId="1" applyNumberFormat="1" applyFont="1" applyFill="1" applyBorder="1" applyAlignment="1">
      <alignment horizontal="center" vertical="center" wrapText="1"/>
    </xf>
    <xf numFmtId="49" fontId="29" fillId="26" borderId="2" xfId="3" applyNumberFormat="1" applyFont="1" applyFill="1" applyBorder="1" applyAlignment="1">
      <alignment horizontal="center" vertical="center"/>
    </xf>
    <xf numFmtId="0" fontId="29" fillId="26" borderId="2" xfId="3" applyFont="1" applyFill="1" applyBorder="1" applyAlignment="1">
      <alignment horizontal="left" vertical="center" wrapText="1"/>
    </xf>
    <xf numFmtId="0" fontId="29" fillId="26" borderId="2" xfId="2" applyFont="1" applyFill="1" applyBorder="1" applyAlignment="1">
      <alignment horizontal="center" vertical="center"/>
    </xf>
    <xf numFmtId="164" fontId="29" fillId="26" borderId="2" xfId="1" applyFont="1" applyFill="1" applyBorder="1" applyAlignment="1">
      <alignment horizontal="center" vertical="center"/>
    </xf>
    <xf numFmtId="49" fontId="29" fillId="26" borderId="2" xfId="1" applyNumberFormat="1" applyFont="1" applyFill="1" applyBorder="1" applyAlignment="1">
      <alignment horizontal="center" vertical="center" wrapText="1"/>
    </xf>
    <xf numFmtId="49" fontId="29" fillId="27" borderId="2" xfId="3" applyNumberFormat="1" applyFont="1" applyFill="1" applyBorder="1" applyAlignment="1">
      <alignment horizontal="center" vertical="center"/>
    </xf>
    <xf numFmtId="0" fontId="29" fillId="27" borderId="2" xfId="3" applyFont="1" applyFill="1" applyBorder="1" applyAlignment="1">
      <alignment horizontal="left" vertical="center" wrapText="1"/>
    </xf>
    <xf numFmtId="0" fontId="29" fillId="27" borderId="2" xfId="2" applyFont="1" applyFill="1" applyBorder="1" applyAlignment="1">
      <alignment horizontal="center" vertical="center"/>
    </xf>
    <xf numFmtId="164" fontId="29" fillId="27" borderId="2" xfId="1" applyFont="1" applyFill="1" applyBorder="1" applyAlignment="1">
      <alignment horizontal="center" vertical="center"/>
    </xf>
    <xf numFmtId="49" fontId="29" fillId="27" borderId="2" xfId="1" applyNumberFormat="1" applyFont="1" applyFill="1" applyBorder="1" applyAlignment="1">
      <alignment horizontal="center" vertical="center" wrapText="1"/>
    </xf>
    <xf numFmtId="49" fontId="29" fillId="28" borderId="2" xfId="3" applyNumberFormat="1" applyFont="1" applyFill="1" applyBorder="1" applyAlignment="1">
      <alignment horizontal="center" vertical="center"/>
    </xf>
    <xf numFmtId="0" fontId="29" fillId="28" borderId="2" xfId="3" applyFont="1" applyFill="1" applyBorder="1" applyAlignment="1">
      <alignment horizontal="left" vertical="center" wrapText="1"/>
    </xf>
    <xf numFmtId="0" fontId="29" fillId="28" borderId="2" xfId="2" applyFont="1" applyFill="1" applyBorder="1" applyAlignment="1">
      <alignment horizontal="center" vertical="center"/>
    </xf>
    <xf numFmtId="164" fontId="29" fillId="28" borderId="2" xfId="1" applyFont="1" applyFill="1" applyBorder="1" applyAlignment="1">
      <alignment horizontal="center" vertical="center"/>
    </xf>
    <xf numFmtId="49" fontId="29" fillId="28" borderId="2" xfId="1" applyNumberFormat="1" applyFont="1" applyFill="1" applyBorder="1" applyAlignment="1">
      <alignment horizontal="center" vertical="center" wrapText="1"/>
    </xf>
    <xf numFmtId="49" fontId="29" fillId="29" borderId="2" xfId="3" applyNumberFormat="1" applyFont="1" applyFill="1" applyBorder="1" applyAlignment="1">
      <alignment horizontal="center" vertical="center"/>
    </xf>
    <xf numFmtId="0" fontId="29" fillId="29" borderId="2" xfId="3" applyFont="1" applyFill="1" applyBorder="1" applyAlignment="1">
      <alignment horizontal="left" vertical="center" wrapText="1"/>
    </xf>
    <xf numFmtId="0" fontId="29" fillId="29" borderId="2" xfId="2" applyFont="1" applyFill="1" applyBorder="1" applyAlignment="1">
      <alignment horizontal="center" vertical="center"/>
    </xf>
    <xf numFmtId="164" fontId="29" fillId="29" borderId="2" xfId="1" applyFont="1" applyFill="1" applyBorder="1" applyAlignment="1">
      <alignment horizontal="center" vertical="center"/>
    </xf>
    <xf numFmtId="49" fontId="29" fillId="29" borderId="2" xfId="1" applyNumberFormat="1" applyFont="1" applyFill="1" applyBorder="1" applyAlignment="1">
      <alignment horizontal="center" vertical="center" wrapText="1"/>
    </xf>
    <xf numFmtId="49" fontId="29" fillId="0" borderId="2" xfId="3" applyNumberFormat="1" applyFont="1" applyBorder="1" applyAlignment="1">
      <alignment horizontal="center" vertical="center"/>
    </xf>
    <xf numFmtId="0" fontId="29" fillId="0" borderId="2" xfId="3" applyFont="1" applyBorder="1" applyAlignment="1">
      <alignment horizontal="left" vertical="center" wrapText="1"/>
    </xf>
    <xf numFmtId="0" fontId="29" fillId="0" borderId="2" xfId="2" applyFont="1" applyBorder="1" applyAlignment="1">
      <alignment horizontal="center" vertical="center"/>
    </xf>
    <xf numFmtId="164" fontId="29" fillId="0" borderId="2" xfId="1" applyFont="1" applyBorder="1" applyAlignment="1">
      <alignment horizontal="center" vertical="center"/>
    </xf>
    <xf numFmtId="49" fontId="29" fillId="0" borderId="2" xfId="1" applyNumberFormat="1" applyFont="1" applyBorder="1" applyAlignment="1">
      <alignment horizontal="center" vertical="center" wrapText="1"/>
    </xf>
    <xf numFmtId="49" fontId="2" fillId="0" borderId="2" xfId="3" applyNumberFormat="1" applyFont="1" applyBorder="1" applyAlignment="1">
      <alignment horizontal="center" vertical="center"/>
    </xf>
    <xf numFmtId="0" fontId="2" fillId="0" borderId="2" xfId="3" applyFont="1" applyBorder="1" applyAlignment="1">
      <alignment horizontal="left" vertical="center" wrapText="1"/>
    </xf>
    <xf numFmtId="0" fontId="2" fillId="0" borderId="2" xfId="3" applyFont="1" applyBorder="1" applyAlignment="1">
      <alignment horizontal="center" vertical="center"/>
    </xf>
    <xf numFmtId="164" fontId="2" fillId="0" borderId="2" xfId="1" applyFont="1" applyFill="1" applyBorder="1" applyAlignment="1">
      <alignment horizontal="center" vertical="center"/>
    </xf>
    <xf numFmtId="0" fontId="2" fillId="0" borderId="2" xfId="2" applyBorder="1" applyAlignment="1">
      <alignment horizontal="center" vertical="center"/>
    </xf>
    <xf numFmtId="164" fontId="2" fillId="0" borderId="2" xfId="1" applyFont="1" applyFill="1" applyBorder="1" applyAlignment="1">
      <alignment horizontal="center" vertical="center" wrapText="1"/>
    </xf>
    <xf numFmtId="3" fontId="2" fillId="2" borderId="0" xfId="2" applyNumberFormat="1" applyFont="1" applyFill="1"/>
    <xf numFmtId="168" fontId="2" fillId="2" borderId="0" xfId="2" applyNumberFormat="1" applyFont="1" applyFill="1"/>
    <xf numFmtId="0" fontId="2" fillId="2" borderId="0" xfId="2" applyFont="1" applyFill="1" applyAlignment="1">
      <alignment horizontal="center"/>
    </xf>
    <xf numFmtId="0" fontId="2" fillId="2" borderId="0" xfId="2" applyFont="1" applyFill="1" applyBorder="1" applyAlignment="1">
      <alignment horizontal="center"/>
    </xf>
    <xf numFmtId="4" fontId="2" fillId="0" borderId="0" xfId="2" applyNumberFormat="1"/>
    <xf numFmtId="169" fontId="27" fillId="2" borderId="0" xfId="1" applyNumberFormat="1" applyFont="1" applyFill="1" applyBorder="1" applyAlignment="1">
      <alignment horizontal="center"/>
    </xf>
    <xf numFmtId="0" fontId="2" fillId="2" borderId="0" xfId="2" applyFont="1" applyFill="1" applyAlignment="1">
      <alignment horizontal="center"/>
    </xf>
    <xf numFmtId="0" fontId="27" fillId="2" borderId="0" xfId="2" applyFont="1" applyFill="1" applyBorder="1" applyAlignment="1">
      <alignment horizontal="center"/>
    </xf>
    <xf numFmtId="0" fontId="27" fillId="2" borderId="0" xfId="2" applyFont="1" applyFill="1" applyAlignment="1">
      <alignment horizontal="center" wrapText="1"/>
    </xf>
    <xf numFmtId="0" fontId="2" fillId="2" borderId="0" xfId="3" applyFont="1" applyFill="1" applyAlignment="1">
      <alignment horizontal="center" vertical="center"/>
    </xf>
    <xf numFmtId="0" fontId="27" fillId="2" borderId="0" xfId="2" applyFont="1" applyFill="1" applyAlignment="1">
      <alignment horizontal="center"/>
    </xf>
    <xf numFmtId="0" fontId="2" fillId="2" borderId="2" xfId="2" applyFont="1" applyFill="1" applyBorder="1" applyAlignment="1">
      <alignment horizontal="center" vertical="center" textRotation="90" wrapText="1"/>
    </xf>
    <xf numFmtId="0" fontId="2" fillId="2" borderId="3" xfId="2" applyFont="1" applyFill="1" applyBorder="1" applyAlignment="1">
      <alignment horizontal="center" vertical="center" textRotation="90" wrapText="1"/>
    </xf>
    <xf numFmtId="0" fontId="2" fillId="2" borderId="5" xfId="2" applyFont="1" applyFill="1" applyBorder="1" applyAlignment="1">
      <alignment horizontal="center" vertical="center" textRotation="90" wrapText="1"/>
    </xf>
    <xf numFmtId="0" fontId="27" fillId="2" borderId="0" xfId="3" applyFont="1" applyFill="1" applyAlignment="1">
      <alignment horizontal="center" vertical="center"/>
    </xf>
    <xf numFmtId="0" fontId="2" fillId="2" borderId="1" xfId="2" applyFont="1" applyFill="1" applyBorder="1" applyAlignment="1">
      <alignment horizontal="center"/>
    </xf>
    <xf numFmtId="0" fontId="2" fillId="2" borderId="2" xfId="2" applyFont="1" applyFill="1" applyBorder="1" applyAlignment="1">
      <alignment horizontal="center" vertical="center" wrapText="1"/>
    </xf>
    <xf numFmtId="0" fontId="2" fillId="2" borderId="3" xfId="2" applyFont="1" applyFill="1" applyBorder="1" applyAlignment="1">
      <alignment horizontal="center" vertical="center" wrapText="1"/>
    </xf>
    <xf numFmtId="0" fontId="2" fillId="2" borderId="4" xfId="2" applyFont="1" applyFill="1" applyBorder="1" applyAlignment="1">
      <alignment horizontal="center" vertical="center" wrapText="1"/>
    </xf>
    <xf numFmtId="0" fontId="2" fillId="2" borderId="5" xfId="2" applyFont="1" applyFill="1" applyBorder="1" applyAlignment="1">
      <alignment horizontal="center" vertical="center" wrapText="1"/>
    </xf>
    <xf numFmtId="0" fontId="2" fillId="0" borderId="2" xfId="2" applyFont="1" applyFill="1" applyBorder="1" applyAlignment="1">
      <alignment horizontal="center" vertical="center" wrapText="1"/>
    </xf>
    <xf numFmtId="164" fontId="2" fillId="0" borderId="0" xfId="2" applyNumberFormat="1" applyFont="1" applyFill="1"/>
    <xf numFmtId="0" fontId="2" fillId="0" borderId="0" xfId="2" applyFont="1" applyFill="1"/>
    <xf numFmtId="0" fontId="2" fillId="0" borderId="0" xfId="2" applyNumberFormat="1" applyFont="1" applyFill="1"/>
  </cellXfs>
  <cellStyles count="58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40"/>
    <cellStyle name="Обычный 12 2" xfId="41"/>
    <cellStyle name="Обычный 2" xfId="42"/>
    <cellStyle name="Обычный 2 26 2" xfId="43"/>
    <cellStyle name="Обычный 3" xfId="2"/>
    <cellStyle name="Обычный 3 2" xfId="44"/>
    <cellStyle name="Обычный 3 2 2 2" xfId="45"/>
    <cellStyle name="Обычный 3 21" xfId="46"/>
    <cellStyle name="Обычный 4" xfId="47"/>
    <cellStyle name="Обычный 4 2" xfId="48"/>
    <cellStyle name="Обычный 5" xfId="49"/>
    <cellStyle name="Обычный 6" xfId="50"/>
    <cellStyle name="Обычный 6 10" xfId="51"/>
    <cellStyle name="Обычный 6 11" xfId="52"/>
    <cellStyle name="Обычный 6 2" xfId="53"/>
    <cellStyle name="Обычный 6 2 10" xfId="54"/>
    <cellStyle name="Обычный 6 2 11" xfId="55"/>
    <cellStyle name="Обычный 6 2 12" xfId="56"/>
    <cellStyle name="Обычный 6 2 2" xfId="57"/>
    <cellStyle name="Обычный 6 2 2 10" xfId="58"/>
    <cellStyle name="Обычный 6 2 2 11" xfId="59"/>
    <cellStyle name="Обычный 6 2 2 2" xfId="60"/>
    <cellStyle name="Обычный 6 2 2 2 2" xfId="61"/>
    <cellStyle name="Обычный 6 2 2 2 2 2" xfId="62"/>
    <cellStyle name="Обычный 6 2 2 2 2 2 2" xfId="63"/>
    <cellStyle name="Обычный 6 2 2 2 2 2 2 2" xfId="64"/>
    <cellStyle name="Обычный 6 2 2 2 2 2 2 3" xfId="65"/>
    <cellStyle name="Обычный 6 2 2 2 2 2 3" xfId="66"/>
    <cellStyle name="Обычный 6 2 2 2 2 2 3 2" xfId="67"/>
    <cellStyle name="Обычный 6 2 2 2 2 2 3 3" xfId="68"/>
    <cellStyle name="Обычный 6 2 2 2 2 2 4" xfId="69"/>
    <cellStyle name="Обычный 6 2 2 2 2 2 5" xfId="70"/>
    <cellStyle name="Обычный 6 2 2 2 2 3" xfId="71"/>
    <cellStyle name="Обычный 6 2 2 2 2 3 2" xfId="72"/>
    <cellStyle name="Обычный 6 2 2 2 2 3 3" xfId="73"/>
    <cellStyle name="Обычный 6 2 2 2 2 4" xfId="74"/>
    <cellStyle name="Обычный 6 2 2 2 2 4 2" xfId="75"/>
    <cellStyle name="Обычный 6 2 2 2 2 4 3" xfId="76"/>
    <cellStyle name="Обычный 6 2 2 2 2 5" xfId="77"/>
    <cellStyle name="Обычный 6 2 2 2 2 6" xfId="78"/>
    <cellStyle name="Обычный 6 2 2 2 3" xfId="79"/>
    <cellStyle name="Обычный 6 2 2 2 3 2" xfId="80"/>
    <cellStyle name="Обычный 6 2 2 2 3 2 2" xfId="81"/>
    <cellStyle name="Обычный 6 2 2 2 3 2 3" xfId="82"/>
    <cellStyle name="Обычный 6 2 2 2 3 3" xfId="83"/>
    <cellStyle name="Обычный 6 2 2 2 3 3 2" xfId="84"/>
    <cellStyle name="Обычный 6 2 2 2 3 3 3" xfId="85"/>
    <cellStyle name="Обычный 6 2 2 2 3 4" xfId="86"/>
    <cellStyle name="Обычный 6 2 2 2 3 5" xfId="87"/>
    <cellStyle name="Обычный 6 2 2 2 4" xfId="88"/>
    <cellStyle name="Обычный 6 2 2 2 4 2" xfId="89"/>
    <cellStyle name="Обычный 6 2 2 2 4 3" xfId="90"/>
    <cellStyle name="Обычный 6 2 2 2 5" xfId="91"/>
    <cellStyle name="Обычный 6 2 2 2 5 2" xfId="92"/>
    <cellStyle name="Обычный 6 2 2 2 5 3" xfId="93"/>
    <cellStyle name="Обычный 6 2 2 2 6" xfId="94"/>
    <cellStyle name="Обычный 6 2 2 2 7" xfId="95"/>
    <cellStyle name="Обычный 6 2 2 3" xfId="96"/>
    <cellStyle name="Обычный 6 2 2 3 2" xfId="97"/>
    <cellStyle name="Обычный 6 2 2 3 2 2" xfId="98"/>
    <cellStyle name="Обычный 6 2 2 3 2 2 2" xfId="99"/>
    <cellStyle name="Обычный 6 2 2 3 2 2 3" xfId="100"/>
    <cellStyle name="Обычный 6 2 2 3 2 3" xfId="101"/>
    <cellStyle name="Обычный 6 2 2 3 2 3 2" xfId="102"/>
    <cellStyle name="Обычный 6 2 2 3 2 3 3" xfId="103"/>
    <cellStyle name="Обычный 6 2 2 3 2 4" xfId="104"/>
    <cellStyle name="Обычный 6 2 2 3 2 5" xfId="105"/>
    <cellStyle name="Обычный 6 2 2 3 3" xfId="106"/>
    <cellStyle name="Обычный 6 2 2 3 3 2" xfId="107"/>
    <cellStyle name="Обычный 6 2 2 3 3 3" xfId="108"/>
    <cellStyle name="Обычный 6 2 2 3 4" xfId="109"/>
    <cellStyle name="Обычный 6 2 2 3 4 2" xfId="110"/>
    <cellStyle name="Обычный 6 2 2 3 4 3" xfId="111"/>
    <cellStyle name="Обычный 6 2 2 3 5" xfId="112"/>
    <cellStyle name="Обычный 6 2 2 3 6" xfId="113"/>
    <cellStyle name="Обычный 6 2 2 4" xfId="114"/>
    <cellStyle name="Обычный 6 2 2 4 2" xfId="115"/>
    <cellStyle name="Обычный 6 2 2 4 2 2" xfId="116"/>
    <cellStyle name="Обычный 6 2 2 4 2 2 2" xfId="117"/>
    <cellStyle name="Обычный 6 2 2 4 2 2 3" xfId="118"/>
    <cellStyle name="Обычный 6 2 2 4 2 3" xfId="119"/>
    <cellStyle name="Обычный 6 2 2 4 2 3 2" xfId="120"/>
    <cellStyle name="Обычный 6 2 2 4 2 3 3" xfId="121"/>
    <cellStyle name="Обычный 6 2 2 4 2 4" xfId="122"/>
    <cellStyle name="Обычный 6 2 2 4 2 5" xfId="123"/>
    <cellStyle name="Обычный 6 2 2 4 3" xfId="124"/>
    <cellStyle name="Обычный 6 2 2 4 3 2" xfId="125"/>
    <cellStyle name="Обычный 6 2 2 4 3 3" xfId="126"/>
    <cellStyle name="Обычный 6 2 2 4 4" xfId="127"/>
    <cellStyle name="Обычный 6 2 2 4 4 2" xfId="128"/>
    <cellStyle name="Обычный 6 2 2 4 4 3" xfId="129"/>
    <cellStyle name="Обычный 6 2 2 4 5" xfId="130"/>
    <cellStyle name="Обычный 6 2 2 4 6" xfId="131"/>
    <cellStyle name="Обычный 6 2 2 5" xfId="132"/>
    <cellStyle name="Обычный 6 2 2 5 2" xfId="133"/>
    <cellStyle name="Обычный 6 2 2 5 2 2" xfId="134"/>
    <cellStyle name="Обычный 6 2 2 5 2 3" xfId="135"/>
    <cellStyle name="Обычный 6 2 2 5 3" xfId="136"/>
    <cellStyle name="Обычный 6 2 2 5 3 2" xfId="137"/>
    <cellStyle name="Обычный 6 2 2 5 3 3" xfId="138"/>
    <cellStyle name="Обычный 6 2 2 5 4" xfId="139"/>
    <cellStyle name="Обычный 6 2 2 5 5" xfId="140"/>
    <cellStyle name="Обычный 6 2 2 6" xfId="141"/>
    <cellStyle name="Обычный 6 2 2 6 2" xfId="142"/>
    <cellStyle name="Обычный 6 2 2 6 3" xfId="143"/>
    <cellStyle name="Обычный 6 2 2 7" xfId="144"/>
    <cellStyle name="Обычный 6 2 2 7 2" xfId="145"/>
    <cellStyle name="Обычный 6 2 2 7 3" xfId="146"/>
    <cellStyle name="Обычный 6 2 2 8" xfId="147"/>
    <cellStyle name="Обычный 6 2 2 8 2" xfId="148"/>
    <cellStyle name="Обычный 6 2 2 8 3" xfId="149"/>
    <cellStyle name="Обычный 6 2 2 9" xfId="150"/>
    <cellStyle name="Обычный 6 2 3" xfId="151"/>
    <cellStyle name="Обычный 6 2 3 10" xfId="152"/>
    <cellStyle name="Обычный 6 2 3 11" xfId="153"/>
    <cellStyle name="Обычный 6 2 3 2" xfId="154"/>
    <cellStyle name="Обычный 6 2 3 2 2" xfId="155"/>
    <cellStyle name="Обычный 6 2 3 2 2 2" xfId="156"/>
    <cellStyle name="Обычный 6 2 3 2 2 2 2" xfId="157"/>
    <cellStyle name="Обычный 6 2 3 2 2 2 2 2" xfId="158"/>
    <cellStyle name="Обычный 6 2 3 2 2 2 2 3" xfId="159"/>
    <cellStyle name="Обычный 6 2 3 2 2 2 3" xfId="160"/>
    <cellStyle name="Обычный 6 2 3 2 2 2 3 2" xfId="161"/>
    <cellStyle name="Обычный 6 2 3 2 2 2 3 3" xfId="162"/>
    <cellStyle name="Обычный 6 2 3 2 2 2 4" xfId="163"/>
    <cellStyle name="Обычный 6 2 3 2 2 2 5" xfId="164"/>
    <cellStyle name="Обычный 6 2 3 2 2 3" xfId="165"/>
    <cellStyle name="Обычный 6 2 3 2 2 3 2" xfId="166"/>
    <cellStyle name="Обычный 6 2 3 2 2 3 3" xfId="167"/>
    <cellStyle name="Обычный 6 2 3 2 2 4" xfId="168"/>
    <cellStyle name="Обычный 6 2 3 2 2 4 2" xfId="169"/>
    <cellStyle name="Обычный 6 2 3 2 2 4 3" xfId="170"/>
    <cellStyle name="Обычный 6 2 3 2 2 5" xfId="171"/>
    <cellStyle name="Обычный 6 2 3 2 2 6" xfId="172"/>
    <cellStyle name="Обычный 6 2 3 2 3" xfId="173"/>
    <cellStyle name="Обычный 6 2 3 2 3 2" xfId="174"/>
    <cellStyle name="Обычный 6 2 3 2 3 2 2" xfId="175"/>
    <cellStyle name="Обычный 6 2 3 2 3 2 3" xfId="176"/>
    <cellStyle name="Обычный 6 2 3 2 3 3" xfId="177"/>
    <cellStyle name="Обычный 6 2 3 2 3 3 2" xfId="178"/>
    <cellStyle name="Обычный 6 2 3 2 3 3 3" xfId="179"/>
    <cellStyle name="Обычный 6 2 3 2 3 4" xfId="180"/>
    <cellStyle name="Обычный 6 2 3 2 3 5" xfId="181"/>
    <cellStyle name="Обычный 6 2 3 2 4" xfId="182"/>
    <cellStyle name="Обычный 6 2 3 2 4 2" xfId="183"/>
    <cellStyle name="Обычный 6 2 3 2 4 3" xfId="184"/>
    <cellStyle name="Обычный 6 2 3 2 5" xfId="185"/>
    <cellStyle name="Обычный 6 2 3 2 5 2" xfId="186"/>
    <cellStyle name="Обычный 6 2 3 2 5 3" xfId="187"/>
    <cellStyle name="Обычный 6 2 3 2 6" xfId="188"/>
    <cellStyle name="Обычный 6 2 3 2 7" xfId="189"/>
    <cellStyle name="Обычный 6 2 3 3" xfId="190"/>
    <cellStyle name="Обычный 6 2 3 3 2" xfId="191"/>
    <cellStyle name="Обычный 6 2 3 3 2 2" xfId="192"/>
    <cellStyle name="Обычный 6 2 3 3 2 2 2" xfId="193"/>
    <cellStyle name="Обычный 6 2 3 3 2 2 3" xfId="194"/>
    <cellStyle name="Обычный 6 2 3 3 2 3" xfId="195"/>
    <cellStyle name="Обычный 6 2 3 3 2 3 2" xfId="196"/>
    <cellStyle name="Обычный 6 2 3 3 2 3 3" xfId="197"/>
    <cellStyle name="Обычный 6 2 3 3 2 4" xfId="198"/>
    <cellStyle name="Обычный 6 2 3 3 2 5" xfId="199"/>
    <cellStyle name="Обычный 6 2 3 3 3" xfId="200"/>
    <cellStyle name="Обычный 6 2 3 3 3 2" xfId="201"/>
    <cellStyle name="Обычный 6 2 3 3 3 3" xfId="202"/>
    <cellStyle name="Обычный 6 2 3 3 4" xfId="203"/>
    <cellStyle name="Обычный 6 2 3 3 4 2" xfId="204"/>
    <cellStyle name="Обычный 6 2 3 3 4 3" xfId="205"/>
    <cellStyle name="Обычный 6 2 3 3 5" xfId="206"/>
    <cellStyle name="Обычный 6 2 3 3 6" xfId="207"/>
    <cellStyle name="Обычный 6 2 3 4" xfId="208"/>
    <cellStyle name="Обычный 6 2 3 4 2" xfId="209"/>
    <cellStyle name="Обычный 6 2 3 4 2 2" xfId="210"/>
    <cellStyle name="Обычный 6 2 3 4 2 2 2" xfId="211"/>
    <cellStyle name="Обычный 6 2 3 4 2 2 3" xfId="212"/>
    <cellStyle name="Обычный 6 2 3 4 2 3" xfId="213"/>
    <cellStyle name="Обычный 6 2 3 4 2 3 2" xfId="214"/>
    <cellStyle name="Обычный 6 2 3 4 2 3 3" xfId="215"/>
    <cellStyle name="Обычный 6 2 3 4 2 4" xfId="216"/>
    <cellStyle name="Обычный 6 2 3 4 2 5" xfId="217"/>
    <cellStyle name="Обычный 6 2 3 4 3" xfId="218"/>
    <cellStyle name="Обычный 6 2 3 4 3 2" xfId="219"/>
    <cellStyle name="Обычный 6 2 3 4 3 3" xfId="220"/>
    <cellStyle name="Обычный 6 2 3 4 4" xfId="221"/>
    <cellStyle name="Обычный 6 2 3 4 4 2" xfId="222"/>
    <cellStyle name="Обычный 6 2 3 4 4 3" xfId="223"/>
    <cellStyle name="Обычный 6 2 3 4 5" xfId="224"/>
    <cellStyle name="Обычный 6 2 3 4 6" xfId="225"/>
    <cellStyle name="Обычный 6 2 3 5" xfId="226"/>
    <cellStyle name="Обычный 6 2 3 5 2" xfId="227"/>
    <cellStyle name="Обычный 6 2 3 5 2 2" xfId="228"/>
    <cellStyle name="Обычный 6 2 3 5 2 3" xfId="229"/>
    <cellStyle name="Обычный 6 2 3 5 3" xfId="230"/>
    <cellStyle name="Обычный 6 2 3 5 3 2" xfId="231"/>
    <cellStyle name="Обычный 6 2 3 5 3 3" xfId="232"/>
    <cellStyle name="Обычный 6 2 3 5 4" xfId="233"/>
    <cellStyle name="Обычный 6 2 3 5 5" xfId="234"/>
    <cellStyle name="Обычный 6 2 3 6" xfId="235"/>
    <cellStyle name="Обычный 6 2 3 6 2" xfId="236"/>
    <cellStyle name="Обычный 6 2 3 6 3" xfId="237"/>
    <cellStyle name="Обычный 6 2 3 7" xfId="238"/>
    <cellStyle name="Обычный 6 2 3 7 2" xfId="239"/>
    <cellStyle name="Обычный 6 2 3 7 3" xfId="240"/>
    <cellStyle name="Обычный 6 2 3 8" xfId="241"/>
    <cellStyle name="Обычный 6 2 3 8 2" xfId="242"/>
    <cellStyle name="Обычный 6 2 3 8 3" xfId="243"/>
    <cellStyle name="Обычный 6 2 3 9" xfId="244"/>
    <cellStyle name="Обычный 6 2 4" xfId="245"/>
    <cellStyle name="Обычный 6 2 4 2" xfId="246"/>
    <cellStyle name="Обычный 6 2 4 2 2" xfId="247"/>
    <cellStyle name="Обычный 6 2 4 2 2 2" xfId="248"/>
    <cellStyle name="Обычный 6 2 4 2 2 3" xfId="249"/>
    <cellStyle name="Обычный 6 2 4 2 3" xfId="250"/>
    <cellStyle name="Обычный 6 2 4 2 3 2" xfId="251"/>
    <cellStyle name="Обычный 6 2 4 2 3 3" xfId="252"/>
    <cellStyle name="Обычный 6 2 4 2 4" xfId="253"/>
    <cellStyle name="Обычный 6 2 4 2 5" xfId="254"/>
    <cellStyle name="Обычный 6 2 4 3" xfId="255"/>
    <cellStyle name="Обычный 6 2 4 3 2" xfId="256"/>
    <cellStyle name="Обычный 6 2 4 3 3" xfId="257"/>
    <cellStyle name="Обычный 6 2 4 4" xfId="258"/>
    <cellStyle name="Обычный 6 2 4 4 2" xfId="259"/>
    <cellStyle name="Обычный 6 2 4 4 3" xfId="260"/>
    <cellStyle name="Обычный 6 2 4 5" xfId="261"/>
    <cellStyle name="Обычный 6 2 4 6" xfId="262"/>
    <cellStyle name="Обычный 6 2 5" xfId="263"/>
    <cellStyle name="Обычный 6 2 5 2" xfId="264"/>
    <cellStyle name="Обычный 6 2 5 2 2" xfId="265"/>
    <cellStyle name="Обычный 6 2 5 2 2 2" xfId="266"/>
    <cellStyle name="Обычный 6 2 5 2 2 3" xfId="267"/>
    <cellStyle name="Обычный 6 2 5 2 3" xfId="268"/>
    <cellStyle name="Обычный 6 2 5 2 3 2" xfId="269"/>
    <cellStyle name="Обычный 6 2 5 2 3 3" xfId="270"/>
    <cellStyle name="Обычный 6 2 5 2 4" xfId="271"/>
    <cellStyle name="Обычный 6 2 5 2 5" xfId="272"/>
    <cellStyle name="Обычный 6 2 5 3" xfId="273"/>
    <cellStyle name="Обычный 6 2 5 3 2" xfId="274"/>
    <cellStyle name="Обычный 6 2 5 3 3" xfId="275"/>
    <cellStyle name="Обычный 6 2 5 4" xfId="276"/>
    <cellStyle name="Обычный 6 2 5 4 2" xfId="277"/>
    <cellStyle name="Обычный 6 2 5 4 3" xfId="278"/>
    <cellStyle name="Обычный 6 2 5 5" xfId="279"/>
    <cellStyle name="Обычный 6 2 5 6" xfId="280"/>
    <cellStyle name="Обычный 6 2 6" xfId="281"/>
    <cellStyle name="Обычный 6 2 6 2" xfId="282"/>
    <cellStyle name="Обычный 6 2 6 2 2" xfId="283"/>
    <cellStyle name="Обычный 6 2 6 2 3" xfId="284"/>
    <cellStyle name="Обычный 6 2 6 3" xfId="285"/>
    <cellStyle name="Обычный 6 2 6 3 2" xfId="286"/>
    <cellStyle name="Обычный 6 2 6 3 3" xfId="287"/>
    <cellStyle name="Обычный 6 2 6 4" xfId="288"/>
    <cellStyle name="Обычный 6 2 6 5" xfId="289"/>
    <cellStyle name="Обычный 6 2 7" xfId="290"/>
    <cellStyle name="Обычный 6 2 7 2" xfId="291"/>
    <cellStyle name="Обычный 6 2 7 3" xfId="292"/>
    <cellStyle name="Обычный 6 2 8" xfId="293"/>
    <cellStyle name="Обычный 6 2 8 2" xfId="294"/>
    <cellStyle name="Обычный 6 2 8 3" xfId="295"/>
    <cellStyle name="Обычный 6 2 9" xfId="296"/>
    <cellStyle name="Обычный 6 2 9 2" xfId="297"/>
    <cellStyle name="Обычный 6 2 9 3" xfId="298"/>
    <cellStyle name="Обычный 6 3" xfId="299"/>
    <cellStyle name="Обычный 6 3 2" xfId="300"/>
    <cellStyle name="Обычный 6 3 2 2" xfId="301"/>
    <cellStyle name="Обычный 6 3 2 2 2" xfId="302"/>
    <cellStyle name="Обычный 6 3 2 2 3" xfId="303"/>
    <cellStyle name="Обычный 6 3 2 3" xfId="304"/>
    <cellStyle name="Обычный 6 3 2 3 2" xfId="305"/>
    <cellStyle name="Обычный 6 3 2 3 3" xfId="306"/>
    <cellStyle name="Обычный 6 3 2 4" xfId="307"/>
    <cellStyle name="Обычный 6 3 2 5" xfId="308"/>
    <cellStyle name="Обычный 6 3 3" xfId="309"/>
    <cellStyle name="Обычный 6 3 3 2" xfId="310"/>
    <cellStyle name="Обычный 6 3 3 3" xfId="311"/>
    <cellStyle name="Обычный 6 3 4" xfId="312"/>
    <cellStyle name="Обычный 6 3 4 2" xfId="313"/>
    <cellStyle name="Обычный 6 3 4 3" xfId="314"/>
    <cellStyle name="Обычный 6 3 5" xfId="315"/>
    <cellStyle name="Обычный 6 3 6" xfId="316"/>
    <cellStyle name="Обычный 6 4" xfId="317"/>
    <cellStyle name="Обычный 6 4 2" xfId="318"/>
    <cellStyle name="Обычный 6 4 2 2" xfId="319"/>
    <cellStyle name="Обычный 6 4 2 2 2" xfId="320"/>
    <cellStyle name="Обычный 6 4 2 2 3" xfId="321"/>
    <cellStyle name="Обычный 6 4 2 3" xfId="322"/>
    <cellStyle name="Обычный 6 4 2 3 2" xfId="323"/>
    <cellStyle name="Обычный 6 4 2 3 3" xfId="324"/>
    <cellStyle name="Обычный 6 4 2 4" xfId="325"/>
    <cellStyle name="Обычный 6 4 2 5" xfId="326"/>
    <cellStyle name="Обычный 6 4 3" xfId="327"/>
    <cellStyle name="Обычный 6 4 3 2" xfId="328"/>
    <cellStyle name="Обычный 6 4 3 3" xfId="329"/>
    <cellStyle name="Обычный 6 4 4" xfId="330"/>
    <cellStyle name="Обычный 6 4 4 2" xfId="331"/>
    <cellStyle name="Обычный 6 4 4 3" xfId="332"/>
    <cellStyle name="Обычный 6 4 5" xfId="333"/>
    <cellStyle name="Обычный 6 4 6" xfId="334"/>
    <cellStyle name="Обычный 6 5" xfId="335"/>
    <cellStyle name="Обычный 6 5 2" xfId="336"/>
    <cellStyle name="Обычный 6 5 2 2" xfId="337"/>
    <cellStyle name="Обычный 6 5 2 3" xfId="338"/>
    <cellStyle name="Обычный 6 5 3" xfId="339"/>
    <cellStyle name="Обычный 6 5 3 2" xfId="340"/>
    <cellStyle name="Обычный 6 5 3 3" xfId="341"/>
    <cellStyle name="Обычный 6 5 4" xfId="342"/>
    <cellStyle name="Обычный 6 5 5" xfId="343"/>
    <cellStyle name="Обычный 6 6" xfId="344"/>
    <cellStyle name="Обычный 6 6 2" xfId="345"/>
    <cellStyle name="Обычный 6 6 3" xfId="346"/>
    <cellStyle name="Обычный 6 7" xfId="347"/>
    <cellStyle name="Обычный 6 7 2" xfId="348"/>
    <cellStyle name="Обычный 6 7 3" xfId="349"/>
    <cellStyle name="Обычный 6 8" xfId="350"/>
    <cellStyle name="Обычный 6 8 2" xfId="351"/>
    <cellStyle name="Обычный 6 8 3" xfId="352"/>
    <cellStyle name="Обычный 6 9" xfId="353"/>
    <cellStyle name="Обычный 7" xfId="3"/>
    <cellStyle name="Обычный 7 2" xfId="354"/>
    <cellStyle name="Обычный 7 2 10" xfId="355"/>
    <cellStyle name="Обычный 7 2 2" xfId="356"/>
    <cellStyle name="Обычный 7 2 2 2" xfId="357"/>
    <cellStyle name="Обычный 7 2 2 2 2" xfId="358"/>
    <cellStyle name="Обычный 7 2 2 2 2 2" xfId="359"/>
    <cellStyle name="Обычный 7 2 2 2 2 3" xfId="360"/>
    <cellStyle name="Обычный 7 2 2 2 3" xfId="361"/>
    <cellStyle name="Обычный 7 2 2 2 3 2" xfId="362"/>
    <cellStyle name="Обычный 7 2 2 2 3 3" xfId="363"/>
    <cellStyle name="Обычный 7 2 2 2 4" xfId="364"/>
    <cellStyle name="Обычный 7 2 2 2 5" xfId="365"/>
    <cellStyle name="Обычный 7 2 2 3" xfId="366"/>
    <cellStyle name="Обычный 7 2 2 3 2" xfId="367"/>
    <cellStyle name="Обычный 7 2 2 3 3" xfId="368"/>
    <cellStyle name="Обычный 7 2 2 4" xfId="369"/>
    <cellStyle name="Обычный 7 2 2 4 2" xfId="370"/>
    <cellStyle name="Обычный 7 2 2 4 3" xfId="371"/>
    <cellStyle name="Обычный 7 2 2 5" xfId="372"/>
    <cellStyle name="Обычный 7 2 2 6" xfId="373"/>
    <cellStyle name="Обычный 7 2 3" xfId="374"/>
    <cellStyle name="Обычный 7 2 3 2" xfId="375"/>
    <cellStyle name="Обычный 7 2 3 2 2" xfId="376"/>
    <cellStyle name="Обычный 7 2 3 2 2 2" xfId="377"/>
    <cellStyle name="Обычный 7 2 3 2 2 3" xfId="378"/>
    <cellStyle name="Обычный 7 2 3 2 3" xfId="379"/>
    <cellStyle name="Обычный 7 2 3 2 3 2" xfId="380"/>
    <cellStyle name="Обычный 7 2 3 2 3 3" xfId="381"/>
    <cellStyle name="Обычный 7 2 3 2 4" xfId="382"/>
    <cellStyle name="Обычный 7 2 3 2 5" xfId="383"/>
    <cellStyle name="Обычный 7 2 3 3" xfId="384"/>
    <cellStyle name="Обычный 7 2 3 3 2" xfId="385"/>
    <cellStyle name="Обычный 7 2 3 3 3" xfId="386"/>
    <cellStyle name="Обычный 7 2 3 4" xfId="387"/>
    <cellStyle name="Обычный 7 2 3 4 2" xfId="388"/>
    <cellStyle name="Обычный 7 2 3 4 3" xfId="389"/>
    <cellStyle name="Обычный 7 2 3 5" xfId="390"/>
    <cellStyle name="Обычный 7 2 3 6" xfId="391"/>
    <cellStyle name="Обычный 7 2 4" xfId="392"/>
    <cellStyle name="Обычный 7 2 4 2" xfId="393"/>
    <cellStyle name="Обычный 7 2 4 2 2" xfId="394"/>
    <cellStyle name="Обычный 7 2 4 2 3" xfId="395"/>
    <cellStyle name="Обычный 7 2 4 3" xfId="396"/>
    <cellStyle name="Обычный 7 2 4 3 2" xfId="397"/>
    <cellStyle name="Обычный 7 2 4 3 3" xfId="398"/>
    <cellStyle name="Обычный 7 2 4 4" xfId="399"/>
    <cellStyle name="Обычный 7 2 4 5" xfId="400"/>
    <cellStyle name="Обычный 7 2 5" xfId="401"/>
    <cellStyle name="Обычный 7 2 5 2" xfId="402"/>
    <cellStyle name="Обычный 7 2 5 3" xfId="403"/>
    <cellStyle name="Обычный 7 2 6" xfId="404"/>
    <cellStyle name="Обычный 7 2 6 2" xfId="405"/>
    <cellStyle name="Обычный 7 2 6 3" xfId="406"/>
    <cellStyle name="Обычный 7 2 7" xfId="407"/>
    <cellStyle name="Обычный 7 2 7 2" xfId="408"/>
    <cellStyle name="Обычный 7 2 7 3" xfId="409"/>
    <cellStyle name="Обычный 7 2 8" xfId="410"/>
    <cellStyle name="Обычный 7 2 9" xfId="411"/>
    <cellStyle name="Обычный 8" xfId="412"/>
    <cellStyle name="Обычный 9" xfId="413"/>
    <cellStyle name="Обычный 9 2" xfId="414"/>
    <cellStyle name="Обычный 9 2 2" xfId="415"/>
    <cellStyle name="Обычный 9 2 2 2" xfId="416"/>
    <cellStyle name="Обычный 9 2 2 2 2" xfId="417"/>
    <cellStyle name="Обычный 9 2 2 2 3" xfId="418"/>
    <cellStyle name="Обычный 9 2 2 3" xfId="419"/>
    <cellStyle name="Обычный 9 2 2 3 2" xfId="420"/>
    <cellStyle name="Обычный 9 2 2 3 3" xfId="421"/>
    <cellStyle name="Обычный 9 2 2 4" xfId="422"/>
    <cellStyle name="Обычный 9 2 2 4 2" xfId="423"/>
    <cellStyle name="Обычный 9 2 2 4 3" xfId="424"/>
    <cellStyle name="Обычный 9 2 2 5" xfId="425"/>
    <cellStyle name="Обычный 9 2 2 6" xfId="426"/>
    <cellStyle name="Обычный 9 2 3" xfId="427"/>
    <cellStyle name="Обычный 9 2 3 2" xfId="428"/>
    <cellStyle name="Обычный 9 2 3 3" xfId="429"/>
    <cellStyle name="Обычный 9 2 4" xfId="430"/>
    <cellStyle name="Обычный 9 2 4 2" xfId="431"/>
    <cellStyle name="Обычный 9 2 4 3" xfId="432"/>
    <cellStyle name="Обычный 9 2 5" xfId="433"/>
    <cellStyle name="Обычный 9 2 6" xfId="434"/>
    <cellStyle name="Обычный 9 3" xfId="435"/>
    <cellStyle name="Обычный 9 3 2" xfId="436"/>
    <cellStyle name="Обычный 9 3 2 2" xfId="437"/>
    <cellStyle name="Обычный 9 3 2 3" xfId="438"/>
    <cellStyle name="Обычный 9 3 3" xfId="439"/>
    <cellStyle name="Обычный 9 3 3 2" xfId="440"/>
    <cellStyle name="Обычный 9 3 3 3" xfId="441"/>
    <cellStyle name="Обычный 9 3 4" xfId="442"/>
    <cellStyle name="Обычный 9 3 4 2" xfId="443"/>
    <cellStyle name="Обычный 9 3 4 3" xfId="444"/>
    <cellStyle name="Обычный 9 3 5" xfId="445"/>
    <cellStyle name="Обычный 9 3 6" xfId="446"/>
    <cellStyle name="Обычный 9 4" xfId="447"/>
    <cellStyle name="Обычный 9 4 2" xfId="448"/>
    <cellStyle name="Обычный 9 4 3" xfId="449"/>
    <cellStyle name="Обычный 9 5" xfId="450"/>
    <cellStyle name="Обычный 9 5 2" xfId="451"/>
    <cellStyle name="Обычный 9 5 3" xfId="452"/>
    <cellStyle name="Обычный 9 6" xfId="453"/>
    <cellStyle name="Обычный 9 7" xfId="454"/>
    <cellStyle name="Плохой 2" xfId="455"/>
    <cellStyle name="Пояснение 2" xfId="456"/>
    <cellStyle name="Примечание 2" xfId="457"/>
    <cellStyle name="Процентный 2" xfId="458"/>
    <cellStyle name="Процентный 3" xfId="459"/>
    <cellStyle name="Связанная ячейка 2" xfId="460"/>
    <cellStyle name="Стиль 1" xfId="461"/>
    <cellStyle name="Текст предупреждения 2" xfId="462"/>
    <cellStyle name="Финансовый" xfId="1" builtinId="3"/>
    <cellStyle name="Финансовый 2" xfId="463"/>
    <cellStyle name="Финансовый 2 10" xfId="464"/>
    <cellStyle name="Финансовый 2 2" xfId="465"/>
    <cellStyle name="Финансовый 2 2 2" xfId="466"/>
    <cellStyle name="Финансовый 2 2 2 2" xfId="467"/>
    <cellStyle name="Финансовый 2 2 2 2 2" xfId="468"/>
    <cellStyle name="Финансовый 2 2 2 2 3" xfId="469"/>
    <cellStyle name="Финансовый 2 2 2 2 4" xfId="470"/>
    <cellStyle name="Финансовый 2 2 2 3" xfId="471"/>
    <cellStyle name="Финансовый 2 2 2 3 2" xfId="472"/>
    <cellStyle name="Финансовый 2 2 2 3 3" xfId="473"/>
    <cellStyle name="Финансовый 2 2 2 4" xfId="474"/>
    <cellStyle name="Финансовый 2 2 2 5" xfId="475"/>
    <cellStyle name="Финансовый 2 2 3" xfId="476"/>
    <cellStyle name="Финансовый 2 2 3 2" xfId="477"/>
    <cellStyle name="Финансовый 2 2 3 3" xfId="478"/>
    <cellStyle name="Финансовый 2 2 4" xfId="479"/>
    <cellStyle name="Финансовый 2 2 4 2" xfId="480"/>
    <cellStyle name="Финансовый 2 2 4 3" xfId="481"/>
    <cellStyle name="Финансовый 2 2 5" xfId="482"/>
    <cellStyle name="Финансовый 2 2 6" xfId="483"/>
    <cellStyle name="Финансовый 2 3" xfId="484"/>
    <cellStyle name="Финансовый 2 3 2" xfId="485"/>
    <cellStyle name="Финансовый 2 3 2 2" xfId="486"/>
    <cellStyle name="Финансовый 2 3 2 2 2" xfId="487"/>
    <cellStyle name="Финансовый 2 3 2 2 3" xfId="488"/>
    <cellStyle name="Финансовый 2 3 2 3" xfId="489"/>
    <cellStyle name="Финансовый 2 3 2 3 2" xfId="490"/>
    <cellStyle name="Финансовый 2 3 2 3 3" xfId="491"/>
    <cellStyle name="Финансовый 2 3 2 4" xfId="492"/>
    <cellStyle name="Финансовый 2 3 2 5" xfId="493"/>
    <cellStyle name="Финансовый 2 3 3" xfId="494"/>
    <cellStyle name="Финансовый 2 3 3 2" xfId="495"/>
    <cellStyle name="Финансовый 2 3 3 3" xfId="496"/>
    <cellStyle name="Финансовый 2 3 4" xfId="497"/>
    <cellStyle name="Финансовый 2 3 4 2" xfId="498"/>
    <cellStyle name="Финансовый 2 3 4 3" xfId="499"/>
    <cellStyle name="Финансовый 2 3 5" xfId="500"/>
    <cellStyle name="Финансовый 2 3 6" xfId="501"/>
    <cellStyle name="Финансовый 2 4" xfId="502"/>
    <cellStyle name="Финансовый 2 4 2" xfId="503"/>
    <cellStyle name="Финансовый 2 4 2 2" xfId="504"/>
    <cellStyle name="Финансовый 2 4 2 3" xfId="505"/>
    <cellStyle name="Финансовый 2 4 3" xfId="506"/>
    <cellStyle name="Финансовый 2 4 3 2" xfId="507"/>
    <cellStyle name="Финансовый 2 4 3 3" xfId="508"/>
    <cellStyle name="Финансовый 2 4 4" xfId="509"/>
    <cellStyle name="Финансовый 2 4 5" xfId="510"/>
    <cellStyle name="Финансовый 2 5" xfId="511"/>
    <cellStyle name="Финансовый 2 5 2" xfId="512"/>
    <cellStyle name="Финансовый 2 5 3" xfId="513"/>
    <cellStyle name="Финансовый 2 6" xfId="514"/>
    <cellStyle name="Финансовый 2 6 2" xfId="515"/>
    <cellStyle name="Финансовый 2 6 3" xfId="516"/>
    <cellStyle name="Финансовый 2 7" xfId="517"/>
    <cellStyle name="Финансовый 2 7 2" xfId="518"/>
    <cellStyle name="Финансовый 2 7 3" xfId="519"/>
    <cellStyle name="Финансовый 2 8" xfId="520"/>
    <cellStyle name="Финансовый 2 9" xfId="521"/>
    <cellStyle name="Финансовый 3" xfId="522"/>
    <cellStyle name="Финансовый 3 10" xfId="523"/>
    <cellStyle name="Финансовый 3 2" xfId="524"/>
    <cellStyle name="Финансовый 3 2 2" xfId="525"/>
    <cellStyle name="Финансовый 3 2 2 2" xfId="526"/>
    <cellStyle name="Финансовый 3 2 2 2 2" xfId="527"/>
    <cellStyle name="Финансовый 3 2 2 2 3" xfId="528"/>
    <cellStyle name="Финансовый 3 2 2 3" xfId="529"/>
    <cellStyle name="Финансовый 3 2 2 3 2" xfId="530"/>
    <cellStyle name="Финансовый 3 2 2 3 3" xfId="531"/>
    <cellStyle name="Финансовый 3 2 2 4" xfId="532"/>
    <cellStyle name="Финансовый 3 2 2 5" xfId="533"/>
    <cellStyle name="Финансовый 3 2 3" xfId="534"/>
    <cellStyle name="Финансовый 3 2 3 2" xfId="535"/>
    <cellStyle name="Финансовый 3 2 3 3" xfId="536"/>
    <cellStyle name="Финансовый 3 2 4" xfId="537"/>
    <cellStyle name="Финансовый 3 2 4 2" xfId="538"/>
    <cellStyle name="Финансовый 3 2 4 3" xfId="539"/>
    <cellStyle name="Финансовый 3 2 5" xfId="540"/>
    <cellStyle name="Финансовый 3 2 6" xfId="541"/>
    <cellStyle name="Финансовый 3 3" xfId="542"/>
    <cellStyle name="Финансовый 3 3 2" xfId="543"/>
    <cellStyle name="Финансовый 3 3 2 2" xfId="544"/>
    <cellStyle name="Финансовый 3 3 2 2 2" xfId="545"/>
    <cellStyle name="Финансовый 3 3 2 2 3" xfId="546"/>
    <cellStyle name="Финансовый 3 3 2 3" xfId="547"/>
    <cellStyle name="Финансовый 3 3 2 3 2" xfId="548"/>
    <cellStyle name="Финансовый 3 3 2 3 3" xfId="549"/>
    <cellStyle name="Финансовый 3 3 2 4" xfId="550"/>
    <cellStyle name="Финансовый 3 3 2 5" xfId="551"/>
    <cellStyle name="Финансовый 3 3 3" xfId="552"/>
    <cellStyle name="Финансовый 3 3 3 2" xfId="553"/>
    <cellStyle name="Финансовый 3 3 3 3" xfId="554"/>
    <cellStyle name="Финансовый 3 3 4" xfId="555"/>
    <cellStyle name="Финансовый 3 3 4 2" xfId="556"/>
    <cellStyle name="Финансовый 3 3 4 3" xfId="557"/>
    <cellStyle name="Финансовый 3 3 5" xfId="558"/>
    <cellStyle name="Финансовый 3 3 6" xfId="559"/>
    <cellStyle name="Финансовый 3 4" xfId="560"/>
    <cellStyle name="Финансовый 3 4 2" xfId="561"/>
    <cellStyle name="Финансовый 3 4 2 2" xfId="562"/>
    <cellStyle name="Финансовый 3 4 2 3" xfId="563"/>
    <cellStyle name="Финансовый 3 4 3" xfId="564"/>
    <cellStyle name="Финансовый 3 4 3 2" xfId="565"/>
    <cellStyle name="Финансовый 3 4 3 3" xfId="566"/>
    <cellStyle name="Финансовый 3 4 4" xfId="567"/>
    <cellStyle name="Финансовый 3 4 5" xfId="568"/>
    <cellStyle name="Финансовый 3 5" xfId="569"/>
    <cellStyle name="Финансовый 3 5 2" xfId="570"/>
    <cellStyle name="Финансовый 3 5 3" xfId="571"/>
    <cellStyle name="Финансовый 3 6" xfId="572"/>
    <cellStyle name="Финансовый 3 6 2" xfId="573"/>
    <cellStyle name="Финансовый 3 6 3" xfId="574"/>
    <cellStyle name="Финансовый 3 7" xfId="575"/>
    <cellStyle name="Финансовый 3 7 2" xfId="576"/>
    <cellStyle name="Финансовый 3 7 3" xfId="577"/>
    <cellStyle name="Финансовый 3 8" xfId="578"/>
    <cellStyle name="Финансовый 3 9" xfId="579"/>
    <cellStyle name="Хороший 2" xfId="58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137"/>
  <sheetViews>
    <sheetView tabSelected="1" view="pageBreakPreview" zoomScale="70" zoomScaleNormal="70" zoomScaleSheetLayoutView="70" workbookViewId="0">
      <pane xSplit="2" ySplit="20" topLeftCell="C21" activePane="bottomRight" state="frozen"/>
      <selection pane="topRight" activeCell="C1" sqref="C1"/>
      <selection pane="bottomLeft" activeCell="A21" sqref="A21"/>
      <selection pane="bottomRight"/>
    </sheetView>
  </sheetViews>
  <sheetFormatPr defaultColWidth="9.140625" defaultRowHeight="15.75" x14ac:dyDescent="0.25"/>
  <cols>
    <col min="1" max="1" width="12.85546875" style="1" customWidth="1"/>
    <col min="2" max="2" width="50.5703125" style="1" customWidth="1"/>
    <col min="3" max="3" width="26.140625" style="1" customWidth="1"/>
    <col min="4" max="4" width="16" style="1" customWidth="1"/>
    <col min="5" max="5" width="13.5703125" style="1" customWidth="1"/>
    <col min="6" max="7" width="14.42578125" style="1" customWidth="1"/>
    <col min="8" max="10" width="13.5703125" style="1" customWidth="1"/>
    <col min="11" max="12" width="14.28515625" style="1" customWidth="1"/>
    <col min="13" max="13" width="13.5703125" style="1" customWidth="1"/>
    <col min="14" max="14" width="11.7109375" style="1" customWidth="1"/>
    <col min="15" max="15" width="15.7109375" style="1" customWidth="1"/>
    <col min="16" max="19" width="11.7109375" style="1" customWidth="1"/>
    <col min="20" max="20" width="14.85546875" style="1" customWidth="1"/>
    <col min="21" max="21" width="21.5703125" style="1" customWidth="1"/>
    <col min="22" max="22" width="11.7109375" style="1" customWidth="1"/>
    <col min="23" max="23" width="14.7109375" style="1" customWidth="1"/>
    <col min="24" max="24" width="47.7109375" style="1" customWidth="1"/>
    <col min="25" max="25" width="14.5703125" style="1" customWidth="1"/>
    <col min="26" max="26" width="12.140625" style="1" customWidth="1"/>
    <col min="27" max="27" width="31.42578125" style="1" customWidth="1"/>
    <col min="28" max="28" width="23.85546875" style="49" customWidth="1"/>
    <col min="29" max="58" width="12.140625" style="1" customWidth="1"/>
    <col min="59" max="59" width="13.85546875" style="1" customWidth="1"/>
    <col min="60" max="60" width="13.140625" style="1" customWidth="1"/>
    <col min="61" max="61" width="16.140625" style="1" customWidth="1"/>
    <col min="62" max="62" width="17.28515625" style="1" customWidth="1"/>
    <col min="63" max="63" width="14.85546875" style="1" customWidth="1"/>
    <col min="64" max="64" width="13.42578125" style="1" customWidth="1"/>
    <col min="65" max="65" width="20" style="1" customWidth="1"/>
    <col min="66" max="16384" width="9.140625" style="1"/>
  </cols>
  <sheetData>
    <row r="1" spans="1:28" ht="18.75" x14ac:dyDescent="0.25">
      <c r="C1" s="47"/>
      <c r="D1" s="68"/>
      <c r="E1" s="69"/>
      <c r="F1" s="69"/>
      <c r="G1" s="68"/>
      <c r="H1" s="68"/>
      <c r="I1" s="68"/>
      <c r="J1" s="69"/>
      <c r="K1" s="69"/>
      <c r="L1" s="68"/>
      <c r="M1" s="68"/>
      <c r="N1" s="68"/>
      <c r="O1" s="68"/>
      <c r="P1" s="68"/>
      <c r="Q1" s="70"/>
      <c r="R1" s="68"/>
      <c r="S1" s="69"/>
      <c r="T1" s="68"/>
      <c r="U1" s="68"/>
      <c r="V1" s="68"/>
      <c r="W1" s="68"/>
      <c r="X1" s="3" t="s">
        <v>0</v>
      </c>
    </row>
    <row r="2" spans="1:28" ht="18.75" x14ac:dyDescent="0.3">
      <c r="D2" s="4"/>
      <c r="E2" s="4"/>
      <c r="F2" s="4"/>
      <c r="G2" s="4"/>
      <c r="H2" s="48"/>
      <c r="I2" s="2"/>
      <c r="X2" s="5" t="s">
        <v>1</v>
      </c>
    </row>
    <row r="3" spans="1:28" ht="18.75" x14ac:dyDescent="0.3">
      <c r="X3" s="6" t="s">
        <v>2</v>
      </c>
    </row>
    <row r="4" spans="1:28" s="7" customFormat="1" ht="18.75" x14ac:dyDescent="0.3">
      <c r="A4" s="54" t="s">
        <v>3</v>
      </c>
      <c r="B4" s="54"/>
      <c r="C4" s="54"/>
      <c r="D4" s="54"/>
      <c r="E4" s="54"/>
      <c r="F4" s="54"/>
      <c r="G4" s="54"/>
      <c r="H4" s="54"/>
      <c r="I4" s="54"/>
      <c r="J4" s="54"/>
      <c r="K4" s="54"/>
      <c r="L4" s="54"/>
      <c r="M4" s="54"/>
      <c r="N4" s="54"/>
      <c r="O4" s="54"/>
      <c r="P4" s="54"/>
      <c r="Q4" s="54"/>
      <c r="R4" s="54"/>
      <c r="S4" s="54"/>
      <c r="T4" s="54"/>
      <c r="U4" s="54"/>
      <c r="V4" s="54"/>
      <c r="W4" s="54"/>
      <c r="X4" s="54"/>
      <c r="AB4" s="50"/>
    </row>
    <row r="5" spans="1:28" s="7" customFormat="1" ht="18.75" x14ac:dyDescent="0.3">
      <c r="A5" s="55" t="s">
        <v>254</v>
      </c>
      <c r="B5" s="55"/>
      <c r="C5" s="55"/>
      <c r="D5" s="55"/>
      <c r="E5" s="55"/>
      <c r="F5" s="55"/>
      <c r="G5" s="55"/>
      <c r="H5" s="55"/>
      <c r="I5" s="55"/>
      <c r="J5" s="55"/>
      <c r="K5" s="55"/>
      <c r="L5" s="55"/>
      <c r="M5" s="55"/>
      <c r="N5" s="55"/>
      <c r="O5" s="55"/>
      <c r="P5" s="55"/>
      <c r="Q5" s="55"/>
      <c r="R5" s="55"/>
      <c r="S5" s="55"/>
      <c r="T5" s="55"/>
      <c r="U5" s="55"/>
      <c r="V5" s="55"/>
      <c r="W5" s="55"/>
      <c r="X5" s="55"/>
      <c r="AB5" s="50"/>
    </row>
    <row r="6" spans="1:28" s="7" customFormat="1" ht="18.75" x14ac:dyDescent="0.3">
      <c r="A6" s="8"/>
      <c r="B6" s="8"/>
      <c r="C6" s="8"/>
      <c r="D6" s="8"/>
      <c r="E6" s="8"/>
      <c r="F6" s="8"/>
      <c r="G6" s="8"/>
      <c r="H6" s="8"/>
      <c r="I6" s="8"/>
      <c r="J6" s="8"/>
      <c r="K6" s="8"/>
      <c r="L6" s="8"/>
      <c r="M6" s="8"/>
      <c r="N6" s="8"/>
      <c r="O6" s="8"/>
      <c r="P6" s="8"/>
      <c r="Q6" s="8"/>
      <c r="R6" s="8"/>
      <c r="S6" s="8"/>
      <c r="T6" s="8"/>
      <c r="U6" s="52"/>
      <c r="V6" s="8"/>
      <c r="W6" s="8"/>
      <c r="X6" s="8"/>
      <c r="AB6" s="50"/>
    </row>
    <row r="7" spans="1:28" s="7" customFormat="1" ht="18.75" x14ac:dyDescent="0.3">
      <c r="A7" s="55" t="s">
        <v>196</v>
      </c>
      <c r="B7" s="55"/>
      <c r="C7" s="55"/>
      <c r="D7" s="55"/>
      <c r="E7" s="55"/>
      <c r="F7" s="55"/>
      <c r="G7" s="55"/>
      <c r="H7" s="55"/>
      <c r="I7" s="55"/>
      <c r="J7" s="55"/>
      <c r="K7" s="55"/>
      <c r="L7" s="55"/>
      <c r="M7" s="55"/>
      <c r="N7" s="55"/>
      <c r="O7" s="55"/>
      <c r="P7" s="55"/>
      <c r="Q7" s="55"/>
      <c r="R7" s="55"/>
      <c r="S7" s="55"/>
      <c r="T7" s="55"/>
      <c r="U7" s="55"/>
      <c r="V7" s="55"/>
      <c r="W7" s="55"/>
      <c r="X7" s="55"/>
      <c r="AB7" s="50"/>
    </row>
    <row r="8" spans="1:28" x14ac:dyDescent="0.25">
      <c r="A8" s="56" t="s">
        <v>4</v>
      </c>
      <c r="B8" s="56"/>
      <c r="C8" s="56"/>
      <c r="D8" s="56"/>
      <c r="E8" s="56"/>
      <c r="F8" s="56"/>
      <c r="G8" s="56"/>
      <c r="H8" s="56"/>
      <c r="I8" s="56"/>
      <c r="J8" s="56"/>
      <c r="K8" s="56"/>
      <c r="L8" s="56"/>
      <c r="M8" s="56"/>
      <c r="N8" s="56"/>
      <c r="O8" s="56"/>
      <c r="P8" s="56"/>
      <c r="Q8" s="56"/>
      <c r="R8" s="56"/>
      <c r="S8" s="56"/>
      <c r="T8" s="56"/>
      <c r="U8" s="56"/>
      <c r="V8" s="56"/>
      <c r="W8" s="56"/>
      <c r="X8" s="56"/>
    </row>
    <row r="9" spans="1:28" x14ac:dyDescent="0.25">
      <c r="A9" s="9"/>
      <c r="B9" s="9"/>
      <c r="C9" s="9"/>
      <c r="D9" s="9"/>
      <c r="E9" s="9"/>
      <c r="F9" s="9"/>
      <c r="G9" s="9"/>
      <c r="H9" s="9"/>
      <c r="I9" s="9"/>
      <c r="J9" s="9"/>
      <c r="K9" s="9"/>
      <c r="L9" s="9"/>
      <c r="M9" s="9"/>
      <c r="N9" s="9"/>
      <c r="O9" s="9"/>
      <c r="P9" s="9"/>
      <c r="Q9" s="9"/>
      <c r="R9" s="9"/>
      <c r="S9" s="9"/>
      <c r="T9" s="9"/>
      <c r="U9" s="9"/>
      <c r="V9" s="9"/>
      <c r="W9" s="9"/>
      <c r="X9" s="9"/>
    </row>
    <row r="10" spans="1:28" ht="18.75" x14ac:dyDescent="0.3">
      <c r="A10" s="57" t="s">
        <v>230</v>
      </c>
      <c r="B10" s="57"/>
      <c r="C10" s="57"/>
      <c r="D10" s="57"/>
      <c r="E10" s="57"/>
      <c r="F10" s="57"/>
      <c r="G10" s="57"/>
      <c r="H10" s="57"/>
      <c r="I10" s="57"/>
      <c r="J10" s="57"/>
      <c r="K10" s="57"/>
      <c r="L10" s="57"/>
      <c r="M10" s="57"/>
      <c r="N10" s="57"/>
      <c r="O10" s="57"/>
      <c r="P10" s="57"/>
      <c r="Q10" s="57"/>
      <c r="R10" s="57"/>
      <c r="S10" s="57"/>
      <c r="T10" s="57"/>
      <c r="U10" s="57"/>
      <c r="V10" s="57"/>
      <c r="W10" s="57"/>
      <c r="X10" s="57"/>
    </row>
    <row r="11" spans="1:28" x14ac:dyDescent="0.25">
      <c r="A11" s="53"/>
      <c r="B11" s="53"/>
      <c r="C11" s="53"/>
      <c r="D11" s="53"/>
      <c r="E11" s="53"/>
      <c r="F11" s="53"/>
      <c r="G11" s="53"/>
      <c r="H11" s="53"/>
      <c r="I11" s="53"/>
      <c r="J11" s="53"/>
      <c r="K11" s="53"/>
      <c r="L11" s="53"/>
      <c r="M11" s="53"/>
      <c r="N11" s="53"/>
      <c r="O11" s="53"/>
      <c r="P11" s="53"/>
      <c r="Q11" s="53"/>
      <c r="R11" s="53"/>
      <c r="S11" s="53"/>
      <c r="T11" s="53"/>
      <c r="U11" s="53"/>
      <c r="V11" s="53"/>
      <c r="W11" s="53"/>
      <c r="X11" s="53"/>
    </row>
    <row r="12" spans="1:28" ht="18.75" x14ac:dyDescent="0.25">
      <c r="A12" s="61" t="s">
        <v>253</v>
      </c>
      <c r="B12" s="61"/>
      <c r="C12" s="61"/>
      <c r="D12" s="61"/>
      <c r="E12" s="61"/>
      <c r="F12" s="61"/>
      <c r="G12" s="61"/>
      <c r="H12" s="61"/>
      <c r="I12" s="61"/>
      <c r="J12" s="61"/>
      <c r="K12" s="61"/>
      <c r="L12" s="61"/>
      <c r="M12" s="61"/>
      <c r="N12" s="61"/>
      <c r="O12" s="61"/>
      <c r="P12" s="61"/>
      <c r="Q12" s="61"/>
      <c r="R12" s="61"/>
      <c r="S12" s="61"/>
      <c r="T12" s="61"/>
      <c r="U12" s="61"/>
      <c r="V12" s="61"/>
      <c r="W12" s="61"/>
      <c r="X12" s="61"/>
    </row>
    <row r="13" spans="1:28" x14ac:dyDescent="0.25">
      <c r="A13" s="56" t="s">
        <v>5</v>
      </c>
      <c r="B13" s="56"/>
      <c r="C13" s="56"/>
      <c r="D13" s="56"/>
      <c r="E13" s="56"/>
      <c r="F13" s="56"/>
      <c r="G13" s="56"/>
      <c r="H13" s="56"/>
      <c r="I13" s="56"/>
      <c r="J13" s="56"/>
      <c r="K13" s="56"/>
      <c r="L13" s="56"/>
      <c r="M13" s="56"/>
      <c r="N13" s="56"/>
      <c r="O13" s="56"/>
      <c r="P13" s="56"/>
      <c r="Q13" s="56"/>
      <c r="R13" s="56"/>
      <c r="S13" s="56"/>
      <c r="T13" s="56"/>
      <c r="U13" s="56"/>
      <c r="V13" s="56"/>
      <c r="W13" s="56"/>
      <c r="X13" s="56"/>
    </row>
    <row r="14" spans="1:28" x14ac:dyDescent="0.25">
      <c r="A14" s="62"/>
      <c r="B14" s="62"/>
      <c r="C14" s="62"/>
      <c r="D14" s="62"/>
      <c r="E14" s="62"/>
      <c r="F14" s="62"/>
      <c r="G14" s="62"/>
      <c r="H14" s="62"/>
      <c r="I14" s="62"/>
      <c r="J14" s="62"/>
      <c r="K14" s="62"/>
      <c r="L14" s="62"/>
      <c r="M14" s="62"/>
      <c r="N14" s="62"/>
      <c r="O14" s="62"/>
      <c r="P14" s="62"/>
      <c r="Q14" s="62"/>
      <c r="R14" s="62"/>
      <c r="S14" s="62"/>
      <c r="T14" s="62"/>
      <c r="U14" s="62"/>
      <c r="V14" s="62"/>
      <c r="W14" s="62"/>
      <c r="X14" s="62"/>
    </row>
    <row r="15" spans="1:28" x14ac:dyDescent="0.25">
      <c r="A15" s="63" t="s">
        <v>6</v>
      </c>
      <c r="B15" s="63" t="s">
        <v>7</v>
      </c>
      <c r="C15" s="64" t="s">
        <v>8</v>
      </c>
      <c r="D15" s="63" t="s">
        <v>9</v>
      </c>
      <c r="E15" s="63"/>
      <c r="F15" s="63"/>
      <c r="G15" s="63"/>
      <c r="H15" s="63"/>
      <c r="I15" s="63"/>
      <c r="J15" s="63"/>
      <c r="K15" s="63"/>
      <c r="L15" s="63"/>
      <c r="M15" s="63"/>
      <c r="N15" s="63" t="s">
        <v>10</v>
      </c>
      <c r="O15" s="63"/>
      <c r="P15" s="63"/>
      <c r="Q15" s="63"/>
      <c r="R15" s="63"/>
      <c r="S15" s="63"/>
      <c r="T15" s="63"/>
      <c r="U15" s="63"/>
      <c r="V15" s="63"/>
      <c r="W15" s="63"/>
      <c r="X15" s="63" t="s">
        <v>11</v>
      </c>
    </row>
    <row r="16" spans="1:28" x14ac:dyDescent="0.25">
      <c r="A16" s="63"/>
      <c r="B16" s="63"/>
      <c r="C16" s="65"/>
      <c r="D16" s="67" t="s">
        <v>255</v>
      </c>
      <c r="E16" s="67"/>
      <c r="F16" s="67"/>
      <c r="G16" s="67"/>
      <c r="H16" s="67"/>
      <c r="I16" s="67"/>
      <c r="J16" s="67"/>
      <c r="K16" s="67"/>
      <c r="L16" s="67"/>
      <c r="M16" s="67"/>
      <c r="N16" s="63"/>
      <c r="O16" s="63"/>
      <c r="P16" s="63"/>
      <c r="Q16" s="63"/>
      <c r="R16" s="63"/>
      <c r="S16" s="63"/>
      <c r="T16" s="63"/>
      <c r="U16" s="63"/>
      <c r="V16" s="63"/>
      <c r="W16" s="63"/>
      <c r="X16" s="63"/>
    </row>
    <row r="17" spans="1:24" x14ac:dyDescent="0.25">
      <c r="A17" s="63"/>
      <c r="B17" s="63"/>
      <c r="C17" s="65"/>
      <c r="D17" s="63" t="s">
        <v>12</v>
      </c>
      <c r="E17" s="63"/>
      <c r="F17" s="63"/>
      <c r="G17" s="63"/>
      <c r="H17" s="63"/>
      <c r="I17" s="63" t="s">
        <v>13</v>
      </c>
      <c r="J17" s="63"/>
      <c r="K17" s="63"/>
      <c r="L17" s="63"/>
      <c r="M17" s="63"/>
      <c r="N17" s="58" t="s">
        <v>14</v>
      </c>
      <c r="O17" s="58"/>
      <c r="P17" s="58" t="s">
        <v>15</v>
      </c>
      <c r="Q17" s="58"/>
      <c r="R17" s="58" t="s">
        <v>16</v>
      </c>
      <c r="S17" s="58"/>
      <c r="T17" s="58" t="s">
        <v>17</v>
      </c>
      <c r="U17" s="58"/>
      <c r="V17" s="58" t="s">
        <v>18</v>
      </c>
      <c r="W17" s="58"/>
      <c r="X17" s="63"/>
    </row>
    <row r="18" spans="1:24" ht="96" customHeight="1" x14ac:dyDescent="0.25">
      <c r="A18" s="63"/>
      <c r="B18" s="63"/>
      <c r="C18" s="65"/>
      <c r="D18" s="59" t="s">
        <v>14</v>
      </c>
      <c r="E18" s="59" t="s">
        <v>15</v>
      </c>
      <c r="F18" s="59" t="s">
        <v>16</v>
      </c>
      <c r="G18" s="59" t="s">
        <v>17</v>
      </c>
      <c r="H18" s="59" t="s">
        <v>18</v>
      </c>
      <c r="I18" s="59" t="s">
        <v>19</v>
      </c>
      <c r="J18" s="59" t="s">
        <v>15</v>
      </c>
      <c r="K18" s="59" t="s">
        <v>16</v>
      </c>
      <c r="L18" s="59" t="s">
        <v>17</v>
      </c>
      <c r="M18" s="59" t="s">
        <v>18</v>
      </c>
      <c r="N18" s="58"/>
      <c r="O18" s="58"/>
      <c r="P18" s="58"/>
      <c r="Q18" s="58"/>
      <c r="R18" s="58"/>
      <c r="S18" s="58"/>
      <c r="T18" s="58"/>
      <c r="U18" s="58"/>
      <c r="V18" s="58"/>
      <c r="W18" s="58"/>
      <c r="X18" s="63"/>
    </row>
    <row r="19" spans="1:24" ht="75" customHeight="1" x14ac:dyDescent="0.25">
      <c r="A19" s="63"/>
      <c r="B19" s="63"/>
      <c r="C19" s="66"/>
      <c r="D19" s="60"/>
      <c r="E19" s="60"/>
      <c r="F19" s="60"/>
      <c r="G19" s="60"/>
      <c r="H19" s="60"/>
      <c r="I19" s="60"/>
      <c r="J19" s="60"/>
      <c r="K19" s="60"/>
      <c r="L19" s="60"/>
      <c r="M19" s="60"/>
      <c r="N19" s="10" t="s">
        <v>20</v>
      </c>
      <c r="O19" s="10" t="s">
        <v>21</v>
      </c>
      <c r="P19" s="10" t="s">
        <v>20</v>
      </c>
      <c r="Q19" s="10" t="s">
        <v>21</v>
      </c>
      <c r="R19" s="10" t="s">
        <v>20</v>
      </c>
      <c r="S19" s="10" t="s">
        <v>21</v>
      </c>
      <c r="T19" s="10" t="s">
        <v>20</v>
      </c>
      <c r="U19" s="10" t="s">
        <v>21</v>
      </c>
      <c r="V19" s="10" t="s">
        <v>20</v>
      </c>
      <c r="W19" s="10" t="s">
        <v>21</v>
      </c>
      <c r="X19" s="63"/>
    </row>
    <row r="20" spans="1:24" x14ac:dyDescent="0.25">
      <c r="A20" s="10">
        <v>1</v>
      </c>
      <c r="B20" s="10">
        <v>2</v>
      </c>
      <c r="C20" s="10">
        <v>3</v>
      </c>
      <c r="D20" s="10">
        <v>4</v>
      </c>
      <c r="E20" s="10">
        <v>5</v>
      </c>
      <c r="F20" s="10">
        <v>6</v>
      </c>
      <c r="G20" s="10">
        <v>7</v>
      </c>
      <c r="H20" s="10">
        <v>8</v>
      </c>
      <c r="I20" s="10">
        <v>9</v>
      </c>
      <c r="J20" s="10">
        <v>10</v>
      </c>
      <c r="K20" s="10">
        <v>11</v>
      </c>
      <c r="L20" s="10">
        <v>12</v>
      </c>
      <c r="M20" s="10">
        <v>13</v>
      </c>
      <c r="N20" s="10">
        <v>14</v>
      </c>
      <c r="O20" s="10">
        <v>15</v>
      </c>
      <c r="P20" s="10">
        <v>16</v>
      </c>
      <c r="Q20" s="10">
        <v>17</v>
      </c>
      <c r="R20" s="10">
        <v>18</v>
      </c>
      <c r="S20" s="10">
        <v>19</v>
      </c>
      <c r="T20" s="10">
        <v>20</v>
      </c>
      <c r="U20" s="10">
        <v>21</v>
      </c>
      <c r="V20" s="10">
        <v>22</v>
      </c>
      <c r="W20" s="10">
        <v>23</v>
      </c>
      <c r="X20" s="10">
        <v>24</v>
      </c>
    </row>
    <row r="21" spans="1:24" ht="31.5" customHeight="1" x14ac:dyDescent="0.25">
      <c r="A21" s="11" t="s">
        <v>23</v>
      </c>
      <c r="B21" s="12" t="s">
        <v>22</v>
      </c>
      <c r="C21" s="13" t="s">
        <v>24</v>
      </c>
      <c r="D21" s="14">
        <f>SUM(E21:H21)</f>
        <v>581.96292028540893</v>
      </c>
      <c r="E21" s="14">
        <f>SUM(E22:E27)</f>
        <v>0</v>
      </c>
      <c r="F21" s="14">
        <f>SUM(F22:F27)</f>
        <v>0</v>
      </c>
      <c r="G21" s="14">
        <f>SUM(G22:G27)</f>
        <v>487.27265248035769</v>
      </c>
      <c r="H21" s="14">
        <f>SUM(H22:H27)</f>
        <v>94.690267805051221</v>
      </c>
      <c r="I21" s="14">
        <f>SUM(J21:M21)</f>
        <v>366.20531631000006</v>
      </c>
      <c r="J21" s="14">
        <f t="shared" ref="J21:K21" si="0">SUM(J22:J27)</f>
        <v>0</v>
      </c>
      <c r="K21" s="14">
        <f t="shared" si="0"/>
        <v>0</v>
      </c>
      <c r="L21" s="14">
        <f>SUM(L22:L27)</f>
        <v>308.23450210333334</v>
      </c>
      <c r="M21" s="14">
        <f>SUM(M22:M27)</f>
        <v>57.970814206666688</v>
      </c>
      <c r="N21" s="14">
        <f>I21-D21</f>
        <v>-215.75760397540887</v>
      </c>
      <c r="O21" s="14">
        <f>IF(D21=0,0,N21/D21*100)</f>
        <v>-37.074115283770318</v>
      </c>
      <c r="P21" s="14">
        <v>0</v>
      </c>
      <c r="Q21" s="14">
        <v>0</v>
      </c>
      <c r="R21" s="14">
        <v>0</v>
      </c>
      <c r="S21" s="14">
        <v>0</v>
      </c>
      <c r="T21" s="14">
        <f>L21-G21</f>
        <v>-179.03815037702435</v>
      </c>
      <c r="U21" s="14">
        <f>IF(G21=0,0,T21/G21*100)</f>
        <v>-36.742909635020304</v>
      </c>
      <c r="V21" s="14">
        <f>M21-H21</f>
        <v>-36.719453598384533</v>
      </c>
      <c r="W21" s="14">
        <f>IF(H21=0,0,V21/H21*100)</f>
        <v>-38.778487430178913</v>
      </c>
      <c r="X21" s="15"/>
    </row>
    <row r="22" spans="1:24" ht="31.5" customHeight="1" x14ac:dyDescent="0.25">
      <c r="A22" s="16" t="s">
        <v>25</v>
      </c>
      <c r="B22" s="17" t="s">
        <v>26</v>
      </c>
      <c r="C22" s="18" t="s">
        <v>24</v>
      </c>
      <c r="D22" s="19">
        <f t="shared" ref="D22:D65" si="1">SUM(E22:H22)</f>
        <v>311.62423541380525</v>
      </c>
      <c r="E22" s="19">
        <f>E30</f>
        <v>0</v>
      </c>
      <c r="F22" s="19">
        <f>F30</f>
        <v>0</v>
      </c>
      <c r="G22" s="19">
        <f>G29</f>
        <v>260.56390648647647</v>
      </c>
      <c r="H22" s="19">
        <f>H29</f>
        <v>51.060328927328804</v>
      </c>
      <c r="I22" s="19">
        <f t="shared" ref="I22:I84" si="2">SUM(J22:M22)</f>
        <v>256.18033930096237</v>
      </c>
      <c r="J22" s="19">
        <f t="shared" ref="J22:K22" si="3">J30</f>
        <v>0</v>
      </c>
      <c r="K22" s="19">
        <f t="shared" si="3"/>
        <v>0</v>
      </c>
      <c r="L22" s="19">
        <f>L29</f>
        <v>214.33673007479686</v>
      </c>
      <c r="M22" s="19">
        <f>M29</f>
        <v>41.843609226165491</v>
      </c>
      <c r="N22" s="19">
        <f t="shared" ref="N22:N84" si="4">I22-D22</f>
        <v>-55.443896112842879</v>
      </c>
      <c r="O22" s="19">
        <f t="shared" ref="O22:O84" si="5">IF(D22=0,0,N22/D22*100)</f>
        <v>-17.791907628499764</v>
      </c>
      <c r="P22" s="19">
        <v>0</v>
      </c>
      <c r="Q22" s="19">
        <v>0</v>
      </c>
      <c r="R22" s="19">
        <v>0</v>
      </c>
      <c r="S22" s="19">
        <v>0</v>
      </c>
      <c r="T22" s="19">
        <f t="shared" ref="T22:T84" si="6">L22-G22</f>
        <v>-46.227176411679608</v>
      </c>
      <c r="U22" s="19">
        <f t="shared" ref="U22:U84" si="7">IF(G22=0,0,T22/G22*100)</f>
        <v>-17.741204848753235</v>
      </c>
      <c r="V22" s="19">
        <f t="shared" ref="V22:V84" si="8">M22-H22</f>
        <v>-9.2167197011633135</v>
      </c>
      <c r="W22" s="19">
        <f t="shared" ref="W22:W84" si="9">IF(H22=0,0,V22/H22*100)</f>
        <v>-18.05064694017333</v>
      </c>
      <c r="X22" s="20"/>
    </row>
    <row r="23" spans="1:24" ht="31.5" x14ac:dyDescent="0.25">
      <c r="A23" s="16" t="s">
        <v>27</v>
      </c>
      <c r="B23" s="17" t="s">
        <v>28</v>
      </c>
      <c r="C23" s="18" t="s">
        <v>24</v>
      </c>
      <c r="D23" s="19">
        <f t="shared" si="1"/>
        <v>262.32708572340357</v>
      </c>
      <c r="E23" s="19">
        <f>E59</f>
        <v>0</v>
      </c>
      <c r="F23" s="19">
        <f>F59</f>
        <v>0</v>
      </c>
      <c r="G23" s="19">
        <f>G60</f>
        <v>220.00203057838505</v>
      </c>
      <c r="H23" s="19">
        <f>H60</f>
        <v>42.325055145018553</v>
      </c>
      <c r="I23" s="19">
        <f t="shared" si="2"/>
        <v>102.01337786083759</v>
      </c>
      <c r="J23" s="19">
        <f t="shared" ref="J23:K23" si="10">J59</f>
        <v>0</v>
      </c>
      <c r="K23" s="19">
        <f t="shared" si="10"/>
        <v>0</v>
      </c>
      <c r="L23" s="19">
        <f>L60</f>
        <v>86.666055734242278</v>
      </c>
      <c r="M23" s="19">
        <f>M60</f>
        <v>15.347322126595321</v>
      </c>
      <c r="N23" s="19">
        <f t="shared" si="4"/>
        <v>-160.31370786256599</v>
      </c>
      <c r="O23" s="19">
        <f t="shared" si="5"/>
        <v>-61.112144565811242</v>
      </c>
      <c r="P23" s="19">
        <v>0</v>
      </c>
      <c r="Q23" s="19">
        <v>0</v>
      </c>
      <c r="R23" s="19">
        <v>0</v>
      </c>
      <c r="S23" s="19">
        <v>0</v>
      </c>
      <c r="T23" s="19">
        <f t="shared" si="6"/>
        <v>-133.33597484414275</v>
      </c>
      <c r="U23" s="19">
        <f t="shared" si="7"/>
        <v>-60.606701898888225</v>
      </c>
      <c r="V23" s="19">
        <f t="shared" si="8"/>
        <v>-26.97773301842323</v>
      </c>
      <c r="W23" s="19">
        <f t="shared" si="9"/>
        <v>-63.739392485111445</v>
      </c>
      <c r="X23" s="20"/>
    </row>
    <row r="24" spans="1:24" ht="63" x14ac:dyDescent="0.25">
      <c r="A24" s="16" t="s">
        <v>29</v>
      </c>
      <c r="B24" s="17" t="s">
        <v>30</v>
      </c>
      <c r="C24" s="18" t="s">
        <v>24</v>
      </c>
      <c r="D24" s="19">
        <f t="shared" si="1"/>
        <v>0</v>
      </c>
      <c r="E24" s="19">
        <f>E116</f>
        <v>0</v>
      </c>
      <c r="F24" s="19">
        <f>F116</f>
        <v>0</v>
      </c>
      <c r="G24" s="19">
        <f>G123</f>
        <v>0</v>
      </c>
      <c r="H24" s="19">
        <f>H123</f>
        <v>0</v>
      </c>
      <c r="I24" s="19">
        <f t="shared" si="2"/>
        <v>0</v>
      </c>
      <c r="J24" s="19">
        <f t="shared" ref="J24:K24" si="11">J116</f>
        <v>0</v>
      </c>
      <c r="K24" s="19">
        <f t="shared" si="11"/>
        <v>0</v>
      </c>
      <c r="L24" s="19">
        <f>L123</f>
        <v>0</v>
      </c>
      <c r="M24" s="19">
        <f>M123</f>
        <v>0</v>
      </c>
      <c r="N24" s="19">
        <f t="shared" si="4"/>
        <v>0</v>
      </c>
      <c r="O24" s="19">
        <f t="shared" si="5"/>
        <v>0</v>
      </c>
      <c r="P24" s="19">
        <v>0</v>
      </c>
      <c r="Q24" s="19">
        <v>0</v>
      </c>
      <c r="R24" s="19">
        <v>0</v>
      </c>
      <c r="S24" s="19">
        <v>0</v>
      </c>
      <c r="T24" s="19">
        <f t="shared" si="6"/>
        <v>0</v>
      </c>
      <c r="U24" s="19">
        <f t="shared" si="7"/>
        <v>0</v>
      </c>
      <c r="V24" s="19">
        <f t="shared" si="8"/>
        <v>0</v>
      </c>
      <c r="W24" s="19">
        <f t="shared" si="9"/>
        <v>0</v>
      </c>
      <c r="X24" s="20"/>
    </row>
    <row r="25" spans="1:24" ht="31.5" x14ac:dyDescent="0.25">
      <c r="A25" s="16" t="s">
        <v>31</v>
      </c>
      <c r="B25" s="17" t="s">
        <v>32</v>
      </c>
      <c r="C25" s="18" t="s">
        <v>24</v>
      </c>
      <c r="D25" s="19">
        <f t="shared" si="1"/>
        <v>7.8711491482000486</v>
      </c>
      <c r="E25" s="19">
        <f t="shared" ref="E25:F25" si="12">E119</f>
        <v>0</v>
      </c>
      <c r="F25" s="19">
        <f t="shared" si="12"/>
        <v>0</v>
      </c>
      <c r="G25" s="19">
        <f>G126</f>
        <v>6.566265415496197</v>
      </c>
      <c r="H25" s="19">
        <f>H126</f>
        <v>1.3048837327038518</v>
      </c>
      <c r="I25" s="19">
        <f t="shared" si="2"/>
        <v>7.8711491482000495</v>
      </c>
      <c r="J25" s="19">
        <f t="shared" ref="J25:K25" si="13">J119</f>
        <v>0</v>
      </c>
      <c r="K25" s="19">
        <f t="shared" si="13"/>
        <v>0</v>
      </c>
      <c r="L25" s="19">
        <f>L126</f>
        <v>7.091266294294174</v>
      </c>
      <c r="M25" s="19">
        <f>M126</f>
        <v>0.77988285390587586</v>
      </c>
      <c r="N25" s="19">
        <f t="shared" si="4"/>
        <v>0</v>
      </c>
      <c r="O25" s="19">
        <f t="shared" si="5"/>
        <v>0</v>
      </c>
      <c r="P25" s="19">
        <v>0</v>
      </c>
      <c r="Q25" s="19">
        <v>0</v>
      </c>
      <c r="R25" s="19">
        <v>0</v>
      </c>
      <c r="S25" s="19">
        <v>0</v>
      </c>
      <c r="T25" s="19">
        <f t="shared" si="6"/>
        <v>0.52500087879797697</v>
      </c>
      <c r="U25" s="19">
        <f t="shared" si="7"/>
        <v>7.9954257949882743</v>
      </c>
      <c r="V25" s="19">
        <f t="shared" si="8"/>
        <v>-0.52500087879797597</v>
      </c>
      <c r="W25" s="19">
        <f t="shared" si="9"/>
        <v>-40.233536953527711</v>
      </c>
      <c r="X25" s="20"/>
    </row>
    <row r="26" spans="1:24" ht="31.5" x14ac:dyDescent="0.25">
      <c r="A26" s="16" t="s">
        <v>33</v>
      </c>
      <c r="B26" s="17" t="s">
        <v>34</v>
      </c>
      <c r="C26" s="18" t="s">
        <v>24</v>
      </c>
      <c r="D26" s="19">
        <f t="shared" si="1"/>
        <v>0</v>
      </c>
      <c r="E26" s="19">
        <f t="shared" ref="E26:F27" si="14">E122</f>
        <v>0</v>
      </c>
      <c r="F26" s="19">
        <f t="shared" si="14"/>
        <v>0</v>
      </c>
      <c r="G26" s="19">
        <f>G129</f>
        <v>0</v>
      </c>
      <c r="H26" s="19">
        <f>H129</f>
        <v>0</v>
      </c>
      <c r="I26" s="19">
        <f t="shared" si="2"/>
        <v>0</v>
      </c>
      <c r="J26" s="19">
        <f t="shared" ref="J26:K26" si="15">J122</f>
        <v>0</v>
      </c>
      <c r="K26" s="19">
        <f t="shared" si="15"/>
        <v>0</v>
      </c>
      <c r="L26" s="19">
        <f>L129</f>
        <v>0</v>
      </c>
      <c r="M26" s="19">
        <f>M129</f>
        <v>0</v>
      </c>
      <c r="N26" s="19">
        <f t="shared" si="4"/>
        <v>0</v>
      </c>
      <c r="O26" s="19">
        <f t="shared" si="5"/>
        <v>0</v>
      </c>
      <c r="P26" s="19">
        <v>0</v>
      </c>
      <c r="Q26" s="19">
        <v>0</v>
      </c>
      <c r="R26" s="19">
        <v>0</v>
      </c>
      <c r="S26" s="19">
        <v>0</v>
      </c>
      <c r="T26" s="19">
        <f t="shared" si="6"/>
        <v>0</v>
      </c>
      <c r="U26" s="19">
        <f t="shared" si="7"/>
        <v>0</v>
      </c>
      <c r="V26" s="19">
        <f t="shared" si="8"/>
        <v>0</v>
      </c>
      <c r="W26" s="19">
        <f t="shared" si="9"/>
        <v>0</v>
      </c>
      <c r="X26" s="20"/>
    </row>
    <row r="27" spans="1:24" x14ac:dyDescent="0.25">
      <c r="A27" s="16" t="s">
        <v>35</v>
      </c>
      <c r="B27" s="17" t="s">
        <v>36</v>
      </c>
      <c r="C27" s="18" t="s">
        <v>24</v>
      </c>
      <c r="D27" s="19">
        <f t="shared" si="1"/>
        <v>0.14044999999999999</v>
      </c>
      <c r="E27" s="19">
        <f t="shared" si="14"/>
        <v>0</v>
      </c>
      <c r="F27" s="19">
        <f t="shared" si="14"/>
        <v>0</v>
      </c>
      <c r="G27" s="19">
        <f>G130</f>
        <v>0.14044999999999999</v>
      </c>
      <c r="H27" s="19">
        <f>H130</f>
        <v>0</v>
      </c>
      <c r="I27" s="19">
        <f t="shared" si="2"/>
        <v>0.14044999999999999</v>
      </c>
      <c r="J27" s="19">
        <f t="shared" ref="J27:K27" si="16">J123</f>
        <v>0</v>
      </c>
      <c r="K27" s="19">
        <f t="shared" si="16"/>
        <v>0</v>
      </c>
      <c r="L27" s="19">
        <f>L130</f>
        <v>0.14044999999999999</v>
      </c>
      <c r="M27" s="19">
        <f>M130</f>
        <v>0</v>
      </c>
      <c r="N27" s="19">
        <f t="shared" si="4"/>
        <v>0</v>
      </c>
      <c r="O27" s="19">
        <f t="shared" si="5"/>
        <v>0</v>
      </c>
      <c r="P27" s="19">
        <v>0</v>
      </c>
      <c r="Q27" s="19">
        <v>0</v>
      </c>
      <c r="R27" s="19">
        <v>0</v>
      </c>
      <c r="S27" s="19">
        <v>0</v>
      </c>
      <c r="T27" s="19">
        <f t="shared" si="6"/>
        <v>0</v>
      </c>
      <c r="U27" s="19">
        <f t="shared" si="7"/>
        <v>0</v>
      </c>
      <c r="V27" s="19">
        <f t="shared" si="8"/>
        <v>0</v>
      </c>
      <c r="W27" s="19">
        <f t="shared" si="9"/>
        <v>0</v>
      </c>
      <c r="X27" s="20"/>
    </row>
    <row r="28" spans="1:24" x14ac:dyDescent="0.25">
      <c r="A28" s="21" t="s">
        <v>144</v>
      </c>
      <c r="B28" s="22" t="s">
        <v>37</v>
      </c>
      <c r="C28" s="23" t="s">
        <v>24</v>
      </c>
      <c r="D28" s="24">
        <f t="shared" si="1"/>
        <v>581.96292028540893</v>
      </c>
      <c r="E28" s="24">
        <v>0</v>
      </c>
      <c r="F28" s="24">
        <v>0</v>
      </c>
      <c r="G28" s="24">
        <f>G29+G60+G123+G126+G129+G130</f>
        <v>487.27265248035769</v>
      </c>
      <c r="H28" s="24">
        <f>H29+H60+H123+H126+H129+H130</f>
        <v>94.690267805051221</v>
      </c>
      <c r="I28" s="24">
        <f t="shared" si="2"/>
        <v>366.20531631000006</v>
      </c>
      <c r="J28" s="24">
        <v>0</v>
      </c>
      <c r="K28" s="24">
        <v>0</v>
      </c>
      <c r="L28" s="24">
        <f>L29+L60+L123+L126+L129+L130</f>
        <v>308.23450210333334</v>
      </c>
      <c r="M28" s="24">
        <f>M29+M60+M123+M126+M129+M130</f>
        <v>57.970814206666688</v>
      </c>
      <c r="N28" s="24">
        <f t="shared" si="4"/>
        <v>-215.75760397540887</v>
      </c>
      <c r="O28" s="24">
        <f t="shared" si="5"/>
        <v>-37.074115283770318</v>
      </c>
      <c r="P28" s="24">
        <v>0</v>
      </c>
      <c r="Q28" s="24">
        <v>0</v>
      </c>
      <c r="R28" s="24">
        <v>0</v>
      </c>
      <c r="S28" s="24">
        <v>0</v>
      </c>
      <c r="T28" s="24">
        <f t="shared" si="6"/>
        <v>-179.03815037702435</v>
      </c>
      <c r="U28" s="24">
        <f t="shared" si="7"/>
        <v>-36.742909635020304</v>
      </c>
      <c r="V28" s="24">
        <f t="shared" si="8"/>
        <v>-36.719453598384533</v>
      </c>
      <c r="W28" s="24">
        <f t="shared" si="9"/>
        <v>-38.778487430178913</v>
      </c>
      <c r="X28" s="25"/>
    </row>
    <row r="29" spans="1:24" ht="31.5" x14ac:dyDescent="0.25">
      <c r="A29" s="26" t="s">
        <v>145</v>
      </c>
      <c r="B29" s="27" t="s">
        <v>38</v>
      </c>
      <c r="C29" s="28" t="s">
        <v>24</v>
      </c>
      <c r="D29" s="29">
        <f t="shared" si="1"/>
        <v>311.62423541380525</v>
      </c>
      <c r="E29" s="29">
        <v>0</v>
      </c>
      <c r="F29" s="29">
        <v>0</v>
      </c>
      <c r="G29" s="29">
        <f>G30+G34+G37+G46</f>
        <v>260.56390648647647</v>
      </c>
      <c r="H29" s="29">
        <f>H30+H34+H37+H46</f>
        <v>51.060328927328804</v>
      </c>
      <c r="I29" s="29">
        <f t="shared" si="2"/>
        <v>256.18033930096237</v>
      </c>
      <c r="J29" s="29">
        <v>0</v>
      </c>
      <c r="K29" s="29">
        <v>0</v>
      </c>
      <c r="L29" s="29">
        <f>L30+L34+L37+L46</f>
        <v>214.33673007479686</v>
      </c>
      <c r="M29" s="29">
        <f>M30+M34+M37+M46</f>
        <v>41.843609226165491</v>
      </c>
      <c r="N29" s="29">
        <f t="shared" si="4"/>
        <v>-55.443896112842879</v>
      </c>
      <c r="O29" s="29">
        <f t="shared" si="5"/>
        <v>-17.791907628499764</v>
      </c>
      <c r="P29" s="29">
        <v>0</v>
      </c>
      <c r="Q29" s="29">
        <v>0</v>
      </c>
      <c r="R29" s="29">
        <v>0</v>
      </c>
      <c r="S29" s="29">
        <v>0</v>
      </c>
      <c r="T29" s="29">
        <f t="shared" si="6"/>
        <v>-46.227176411679608</v>
      </c>
      <c r="U29" s="29">
        <f t="shared" si="7"/>
        <v>-17.741204848753235</v>
      </c>
      <c r="V29" s="29">
        <f t="shared" si="8"/>
        <v>-9.2167197011633135</v>
      </c>
      <c r="W29" s="29">
        <f t="shared" si="9"/>
        <v>-18.05064694017333</v>
      </c>
      <c r="X29" s="30"/>
    </row>
    <row r="30" spans="1:24" ht="47.25" x14ac:dyDescent="0.25">
      <c r="A30" s="31" t="s">
        <v>146</v>
      </c>
      <c r="B30" s="32" t="s">
        <v>39</v>
      </c>
      <c r="C30" s="33" t="s">
        <v>24</v>
      </c>
      <c r="D30" s="34">
        <f t="shared" si="1"/>
        <v>0</v>
      </c>
      <c r="E30" s="34">
        <f t="shared" ref="E30:F30" si="17">E34+E37+E46</f>
        <v>0</v>
      </c>
      <c r="F30" s="34">
        <f t="shared" si="17"/>
        <v>0</v>
      </c>
      <c r="G30" s="34">
        <f t="shared" ref="G30:H30" si="18">SUM(G31:G33)</f>
        <v>0</v>
      </c>
      <c r="H30" s="34">
        <f t="shared" si="18"/>
        <v>0</v>
      </c>
      <c r="I30" s="34">
        <f t="shared" si="2"/>
        <v>0</v>
      </c>
      <c r="J30" s="34">
        <f t="shared" ref="J30:K30" si="19">J34+J37+J46</f>
        <v>0</v>
      </c>
      <c r="K30" s="34">
        <f t="shared" si="19"/>
        <v>0</v>
      </c>
      <c r="L30" s="34">
        <f t="shared" ref="L30:M30" si="20">SUM(L31:L33)</f>
        <v>0</v>
      </c>
      <c r="M30" s="34">
        <f t="shared" si="20"/>
        <v>0</v>
      </c>
      <c r="N30" s="34">
        <f t="shared" si="4"/>
        <v>0</v>
      </c>
      <c r="O30" s="34">
        <f t="shared" si="5"/>
        <v>0</v>
      </c>
      <c r="P30" s="34">
        <v>0</v>
      </c>
      <c r="Q30" s="34">
        <v>0</v>
      </c>
      <c r="R30" s="34">
        <v>0</v>
      </c>
      <c r="S30" s="34">
        <v>0</v>
      </c>
      <c r="T30" s="34">
        <f t="shared" si="6"/>
        <v>0</v>
      </c>
      <c r="U30" s="34">
        <f t="shared" si="7"/>
        <v>0</v>
      </c>
      <c r="V30" s="34">
        <f t="shared" si="8"/>
        <v>0</v>
      </c>
      <c r="W30" s="34">
        <f t="shared" si="9"/>
        <v>0</v>
      </c>
      <c r="X30" s="35"/>
    </row>
    <row r="31" spans="1:24" ht="63" x14ac:dyDescent="0.25">
      <c r="A31" s="36" t="s">
        <v>147</v>
      </c>
      <c r="B31" s="37" t="s">
        <v>148</v>
      </c>
      <c r="C31" s="38" t="s">
        <v>24</v>
      </c>
      <c r="D31" s="39">
        <f t="shared" si="1"/>
        <v>0</v>
      </c>
      <c r="E31" s="39">
        <v>0</v>
      </c>
      <c r="F31" s="39">
        <v>0</v>
      </c>
      <c r="G31" s="39">
        <v>0</v>
      </c>
      <c r="H31" s="39">
        <v>0</v>
      </c>
      <c r="I31" s="39">
        <f t="shared" si="2"/>
        <v>0</v>
      </c>
      <c r="J31" s="39">
        <v>0</v>
      </c>
      <c r="K31" s="39">
        <v>0</v>
      </c>
      <c r="L31" s="39">
        <v>0</v>
      </c>
      <c r="M31" s="39">
        <v>0</v>
      </c>
      <c r="N31" s="39">
        <f t="shared" si="4"/>
        <v>0</v>
      </c>
      <c r="O31" s="39">
        <f t="shared" si="5"/>
        <v>0</v>
      </c>
      <c r="P31" s="39">
        <v>0</v>
      </c>
      <c r="Q31" s="39">
        <v>0</v>
      </c>
      <c r="R31" s="39">
        <v>0</v>
      </c>
      <c r="S31" s="39">
        <v>0</v>
      </c>
      <c r="T31" s="39">
        <f t="shared" si="6"/>
        <v>0</v>
      </c>
      <c r="U31" s="39">
        <f t="shared" si="7"/>
        <v>0</v>
      </c>
      <c r="V31" s="39">
        <f t="shared" si="8"/>
        <v>0</v>
      </c>
      <c r="W31" s="39">
        <f t="shared" si="9"/>
        <v>0</v>
      </c>
      <c r="X31" s="40"/>
    </row>
    <row r="32" spans="1:24" ht="63" x14ac:dyDescent="0.25">
      <c r="A32" s="36" t="s">
        <v>149</v>
      </c>
      <c r="B32" s="37" t="s">
        <v>150</v>
      </c>
      <c r="C32" s="38" t="s">
        <v>24</v>
      </c>
      <c r="D32" s="39">
        <f t="shared" si="1"/>
        <v>0</v>
      </c>
      <c r="E32" s="39">
        <v>0</v>
      </c>
      <c r="F32" s="39">
        <v>0</v>
      </c>
      <c r="G32" s="39">
        <v>0</v>
      </c>
      <c r="H32" s="39">
        <v>0</v>
      </c>
      <c r="I32" s="39">
        <f t="shared" si="2"/>
        <v>0</v>
      </c>
      <c r="J32" s="39">
        <v>0</v>
      </c>
      <c r="K32" s="39">
        <v>0</v>
      </c>
      <c r="L32" s="39">
        <v>0</v>
      </c>
      <c r="M32" s="39">
        <v>0</v>
      </c>
      <c r="N32" s="39">
        <f t="shared" si="4"/>
        <v>0</v>
      </c>
      <c r="O32" s="39">
        <f t="shared" si="5"/>
        <v>0</v>
      </c>
      <c r="P32" s="39">
        <v>0</v>
      </c>
      <c r="Q32" s="39">
        <v>0</v>
      </c>
      <c r="R32" s="39">
        <v>0</v>
      </c>
      <c r="S32" s="39">
        <v>0</v>
      </c>
      <c r="T32" s="39">
        <f t="shared" si="6"/>
        <v>0</v>
      </c>
      <c r="U32" s="39">
        <f t="shared" si="7"/>
        <v>0</v>
      </c>
      <c r="V32" s="39">
        <f t="shared" si="8"/>
        <v>0</v>
      </c>
      <c r="W32" s="39">
        <f t="shared" si="9"/>
        <v>0</v>
      </c>
      <c r="X32" s="40"/>
    </row>
    <row r="33" spans="1:24" ht="47.25" x14ac:dyDescent="0.25">
      <c r="A33" s="36" t="s">
        <v>151</v>
      </c>
      <c r="B33" s="37" t="s">
        <v>152</v>
      </c>
      <c r="C33" s="38" t="s">
        <v>24</v>
      </c>
      <c r="D33" s="39">
        <f t="shared" si="1"/>
        <v>0</v>
      </c>
      <c r="E33" s="39">
        <v>0</v>
      </c>
      <c r="F33" s="39">
        <v>0</v>
      </c>
      <c r="G33" s="39">
        <v>0</v>
      </c>
      <c r="H33" s="39">
        <v>0</v>
      </c>
      <c r="I33" s="39">
        <f t="shared" si="2"/>
        <v>0</v>
      </c>
      <c r="J33" s="39">
        <v>0</v>
      </c>
      <c r="K33" s="39">
        <v>0</v>
      </c>
      <c r="L33" s="39">
        <v>0</v>
      </c>
      <c r="M33" s="39">
        <v>0</v>
      </c>
      <c r="N33" s="39">
        <f t="shared" si="4"/>
        <v>0</v>
      </c>
      <c r="O33" s="39">
        <f t="shared" si="5"/>
        <v>0</v>
      </c>
      <c r="P33" s="39">
        <v>0</v>
      </c>
      <c r="Q33" s="39">
        <v>0</v>
      </c>
      <c r="R33" s="39">
        <v>0</v>
      </c>
      <c r="S33" s="39">
        <v>0</v>
      </c>
      <c r="T33" s="39">
        <f t="shared" si="6"/>
        <v>0</v>
      </c>
      <c r="U33" s="39">
        <f t="shared" si="7"/>
        <v>0</v>
      </c>
      <c r="V33" s="39">
        <f t="shared" si="8"/>
        <v>0</v>
      </c>
      <c r="W33" s="39">
        <f t="shared" si="9"/>
        <v>0</v>
      </c>
      <c r="X33" s="40"/>
    </row>
    <row r="34" spans="1:24" ht="47.25" x14ac:dyDescent="0.25">
      <c r="A34" s="31" t="s">
        <v>153</v>
      </c>
      <c r="B34" s="32" t="s">
        <v>73</v>
      </c>
      <c r="C34" s="33" t="s">
        <v>24</v>
      </c>
      <c r="D34" s="34">
        <f t="shared" si="1"/>
        <v>0</v>
      </c>
      <c r="E34" s="34">
        <v>0</v>
      </c>
      <c r="F34" s="34">
        <v>0</v>
      </c>
      <c r="G34" s="34">
        <f>G35+G36</f>
        <v>0</v>
      </c>
      <c r="H34" s="34">
        <v>0</v>
      </c>
      <c r="I34" s="34">
        <f t="shared" si="2"/>
        <v>0</v>
      </c>
      <c r="J34" s="34">
        <v>0</v>
      </c>
      <c r="K34" s="34">
        <v>0</v>
      </c>
      <c r="L34" s="34">
        <f>L35+L36</f>
        <v>0</v>
      </c>
      <c r="M34" s="34">
        <f>M35+M36</f>
        <v>0</v>
      </c>
      <c r="N34" s="34">
        <f t="shared" si="4"/>
        <v>0</v>
      </c>
      <c r="O34" s="34">
        <f t="shared" si="5"/>
        <v>0</v>
      </c>
      <c r="P34" s="34">
        <v>0</v>
      </c>
      <c r="Q34" s="34">
        <v>0</v>
      </c>
      <c r="R34" s="34">
        <v>0</v>
      </c>
      <c r="S34" s="34">
        <v>0</v>
      </c>
      <c r="T34" s="34">
        <f t="shared" si="6"/>
        <v>0</v>
      </c>
      <c r="U34" s="34">
        <f t="shared" si="7"/>
        <v>0</v>
      </c>
      <c r="V34" s="34">
        <f t="shared" si="8"/>
        <v>0</v>
      </c>
      <c r="W34" s="34">
        <f t="shared" si="9"/>
        <v>0</v>
      </c>
      <c r="X34" s="35"/>
    </row>
    <row r="35" spans="1:24" ht="63" x14ac:dyDescent="0.25">
      <c r="A35" s="36" t="s">
        <v>154</v>
      </c>
      <c r="B35" s="37" t="s">
        <v>155</v>
      </c>
      <c r="C35" s="38" t="s">
        <v>24</v>
      </c>
      <c r="D35" s="39">
        <f t="shared" si="1"/>
        <v>0</v>
      </c>
      <c r="E35" s="39">
        <v>0</v>
      </c>
      <c r="F35" s="39">
        <v>0</v>
      </c>
      <c r="G35" s="39">
        <v>0</v>
      </c>
      <c r="H35" s="39">
        <v>0</v>
      </c>
      <c r="I35" s="39">
        <f t="shared" si="2"/>
        <v>0</v>
      </c>
      <c r="J35" s="39">
        <v>0</v>
      </c>
      <c r="K35" s="39">
        <v>0</v>
      </c>
      <c r="L35" s="39">
        <v>0</v>
      </c>
      <c r="M35" s="39">
        <v>0</v>
      </c>
      <c r="N35" s="39">
        <f t="shared" si="4"/>
        <v>0</v>
      </c>
      <c r="O35" s="39">
        <f t="shared" si="5"/>
        <v>0</v>
      </c>
      <c r="P35" s="39">
        <v>0</v>
      </c>
      <c r="Q35" s="39">
        <v>0</v>
      </c>
      <c r="R35" s="39">
        <v>0</v>
      </c>
      <c r="S35" s="39">
        <v>0</v>
      </c>
      <c r="T35" s="39">
        <f t="shared" si="6"/>
        <v>0</v>
      </c>
      <c r="U35" s="39">
        <f t="shared" si="7"/>
        <v>0</v>
      </c>
      <c r="V35" s="39">
        <f t="shared" si="8"/>
        <v>0</v>
      </c>
      <c r="W35" s="39">
        <f t="shared" si="9"/>
        <v>0</v>
      </c>
      <c r="X35" s="40"/>
    </row>
    <row r="36" spans="1:24" ht="47.25" x14ac:dyDescent="0.25">
      <c r="A36" s="36" t="s">
        <v>156</v>
      </c>
      <c r="B36" s="37" t="s">
        <v>157</v>
      </c>
      <c r="C36" s="38" t="s">
        <v>24</v>
      </c>
      <c r="D36" s="39">
        <f t="shared" si="1"/>
        <v>0</v>
      </c>
      <c r="E36" s="39">
        <v>0</v>
      </c>
      <c r="F36" s="39">
        <v>0</v>
      </c>
      <c r="G36" s="39">
        <v>0</v>
      </c>
      <c r="H36" s="39">
        <v>0</v>
      </c>
      <c r="I36" s="39">
        <f t="shared" si="2"/>
        <v>0</v>
      </c>
      <c r="J36" s="39">
        <v>0</v>
      </c>
      <c r="K36" s="39">
        <v>0</v>
      </c>
      <c r="L36" s="39">
        <v>0</v>
      </c>
      <c r="M36" s="39">
        <v>0</v>
      </c>
      <c r="N36" s="39">
        <f t="shared" si="4"/>
        <v>0</v>
      </c>
      <c r="O36" s="39">
        <f t="shared" si="5"/>
        <v>0</v>
      </c>
      <c r="P36" s="39">
        <v>0</v>
      </c>
      <c r="Q36" s="39">
        <v>0</v>
      </c>
      <c r="R36" s="39">
        <v>0</v>
      </c>
      <c r="S36" s="39">
        <v>0</v>
      </c>
      <c r="T36" s="39">
        <f t="shared" si="6"/>
        <v>0</v>
      </c>
      <c r="U36" s="39">
        <f t="shared" si="7"/>
        <v>0</v>
      </c>
      <c r="V36" s="39">
        <f t="shared" si="8"/>
        <v>0</v>
      </c>
      <c r="W36" s="39">
        <f t="shared" si="9"/>
        <v>0</v>
      </c>
      <c r="X36" s="40"/>
    </row>
    <row r="37" spans="1:24" ht="47.25" x14ac:dyDescent="0.25">
      <c r="A37" s="31" t="s">
        <v>158</v>
      </c>
      <c r="B37" s="32" t="s">
        <v>74</v>
      </c>
      <c r="C37" s="33" t="s">
        <v>24</v>
      </c>
      <c r="D37" s="34">
        <f t="shared" si="1"/>
        <v>0</v>
      </c>
      <c r="E37" s="34">
        <v>0</v>
      </c>
      <c r="F37" s="34">
        <v>0</v>
      </c>
      <c r="G37" s="34">
        <f>G38</f>
        <v>0</v>
      </c>
      <c r="H37" s="34">
        <v>0</v>
      </c>
      <c r="I37" s="34">
        <f t="shared" si="2"/>
        <v>0</v>
      </c>
      <c r="J37" s="34">
        <v>0</v>
      </c>
      <c r="K37" s="34">
        <v>0</v>
      </c>
      <c r="L37" s="34">
        <f>L38</f>
        <v>0</v>
      </c>
      <c r="M37" s="34">
        <v>0</v>
      </c>
      <c r="N37" s="34">
        <f t="shared" si="4"/>
        <v>0</v>
      </c>
      <c r="O37" s="34">
        <f t="shared" si="5"/>
        <v>0</v>
      </c>
      <c r="P37" s="34">
        <v>0</v>
      </c>
      <c r="Q37" s="34">
        <v>0</v>
      </c>
      <c r="R37" s="34">
        <v>0</v>
      </c>
      <c r="S37" s="34">
        <v>0</v>
      </c>
      <c r="T37" s="34">
        <f t="shared" si="6"/>
        <v>0</v>
      </c>
      <c r="U37" s="34">
        <f t="shared" si="7"/>
        <v>0</v>
      </c>
      <c r="V37" s="34">
        <f t="shared" si="8"/>
        <v>0</v>
      </c>
      <c r="W37" s="34">
        <f t="shared" si="9"/>
        <v>0</v>
      </c>
      <c r="X37" s="35"/>
    </row>
    <row r="38" spans="1:24" ht="31.5" x14ac:dyDescent="0.25">
      <c r="A38" s="36" t="s">
        <v>159</v>
      </c>
      <c r="B38" s="37" t="s">
        <v>160</v>
      </c>
      <c r="C38" s="38" t="s">
        <v>24</v>
      </c>
      <c r="D38" s="39">
        <f t="shared" si="1"/>
        <v>0</v>
      </c>
      <c r="E38" s="39">
        <v>0</v>
      </c>
      <c r="F38" s="39">
        <v>0</v>
      </c>
      <c r="G38" s="39">
        <f>G39</f>
        <v>0</v>
      </c>
      <c r="H38" s="39">
        <v>0</v>
      </c>
      <c r="I38" s="39">
        <f t="shared" si="2"/>
        <v>0</v>
      </c>
      <c r="J38" s="39">
        <v>0</v>
      </c>
      <c r="K38" s="39">
        <v>0</v>
      </c>
      <c r="L38" s="39">
        <f>L39</f>
        <v>0</v>
      </c>
      <c r="M38" s="39">
        <v>0</v>
      </c>
      <c r="N38" s="39">
        <f t="shared" si="4"/>
        <v>0</v>
      </c>
      <c r="O38" s="39">
        <f t="shared" si="5"/>
        <v>0</v>
      </c>
      <c r="P38" s="39">
        <v>0</v>
      </c>
      <c r="Q38" s="39">
        <v>0</v>
      </c>
      <c r="R38" s="39">
        <v>0</v>
      </c>
      <c r="S38" s="39">
        <v>0</v>
      </c>
      <c r="T38" s="39">
        <f t="shared" si="6"/>
        <v>0</v>
      </c>
      <c r="U38" s="39">
        <f t="shared" si="7"/>
        <v>0</v>
      </c>
      <c r="V38" s="39">
        <f t="shared" si="8"/>
        <v>0</v>
      </c>
      <c r="W38" s="39">
        <f t="shared" si="9"/>
        <v>0</v>
      </c>
      <c r="X38" s="40"/>
    </row>
    <row r="39" spans="1:24" ht="94.5" x14ac:dyDescent="0.25">
      <c r="A39" s="36" t="s">
        <v>159</v>
      </c>
      <c r="B39" s="37" t="s">
        <v>75</v>
      </c>
      <c r="C39" s="38" t="s">
        <v>24</v>
      </c>
      <c r="D39" s="39">
        <f t="shared" si="1"/>
        <v>0</v>
      </c>
      <c r="E39" s="39">
        <v>0</v>
      </c>
      <c r="F39" s="39">
        <v>0</v>
      </c>
      <c r="G39" s="39">
        <f>G40</f>
        <v>0</v>
      </c>
      <c r="H39" s="39">
        <v>0</v>
      </c>
      <c r="I39" s="39">
        <f t="shared" si="2"/>
        <v>0</v>
      </c>
      <c r="J39" s="39">
        <v>0</v>
      </c>
      <c r="K39" s="39">
        <v>0</v>
      </c>
      <c r="L39" s="39">
        <f>L40</f>
        <v>0</v>
      </c>
      <c r="M39" s="39">
        <v>0</v>
      </c>
      <c r="N39" s="39">
        <f t="shared" si="4"/>
        <v>0</v>
      </c>
      <c r="O39" s="39">
        <f t="shared" si="5"/>
        <v>0</v>
      </c>
      <c r="P39" s="39">
        <v>0</v>
      </c>
      <c r="Q39" s="39">
        <v>0</v>
      </c>
      <c r="R39" s="39">
        <v>0</v>
      </c>
      <c r="S39" s="39">
        <v>0</v>
      </c>
      <c r="T39" s="39">
        <f t="shared" si="6"/>
        <v>0</v>
      </c>
      <c r="U39" s="39">
        <f t="shared" si="7"/>
        <v>0</v>
      </c>
      <c r="V39" s="39">
        <f t="shared" si="8"/>
        <v>0</v>
      </c>
      <c r="W39" s="39">
        <f t="shared" si="9"/>
        <v>0</v>
      </c>
      <c r="X39" s="40"/>
    </row>
    <row r="40" spans="1:24" ht="94.5" x14ac:dyDescent="0.25">
      <c r="A40" s="36" t="s">
        <v>159</v>
      </c>
      <c r="B40" s="37" t="s">
        <v>76</v>
      </c>
      <c r="C40" s="38" t="s">
        <v>24</v>
      </c>
      <c r="D40" s="39">
        <f t="shared" si="1"/>
        <v>0</v>
      </c>
      <c r="E40" s="39">
        <v>0</v>
      </c>
      <c r="F40" s="39">
        <v>0</v>
      </c>
      <c r="G40" s="39">
        <f>G41</f>
        <v>0</v>
      </c>
      <c r="H40" s="39">
        <v>0</v>
      </c>
      <c r="I40" s="39">
        <f t="shared" si="2"/>
        <v>0</v>
      </c>
      <c r="J40" s="39">
        <v>0</v>
      </c>
      <c r="K40" s="39">
        <v>0</v>
      </c>
      <c r="L40" s="39">
        <f>L41</f>
        <v>0</v>
      </c>
      <c r="M40" s="39">
        <v>0</v>
      </c>
      <c r="N40" s="39">
        <f t="shared" si="4"/>
        <v>0</v>
      </c>
      <c r="O40" s="39">
        <f t="shared" si="5"/>
        <v>0</v>
      </c>
      <c r="P40" s="39">
        <v>0</v>
      </c>
      <c r="Q40" s="39">
        <v>0</v>
      </c>
      <c r="R40" s="39">
        <v>0</v>
      </c>
      <c r="S40" s="39">
        <v>0</v>
      </c>
      <c r="T40" s="39">
        <f t="shared" si="6"/>
        <v>0</v>
      </c>
      <c r="U40" s="39">
        <f t="shared" si="7"/>
        <v>0</v>
      </c>
      <c r="V40" s="39">
        <f t="shared" si="8"/>
        <v>0</v>
      </c>
      <c r="W40" s="39">
        <f t="shared" si="9"/>
        <v>0</v>
      </c>
      <c r="X40" s="40"/>
    </row>
    <row r="41" spans="1:24" ht="94.5" x14ac:dyDescent="0.25">
      <c r="A41" s="36" t="s">
        <v>159</v>
      </c>
      <c r="B41" s="37" t="s">
        <v>77</v>
      </c>
      <c r="C41" s="38" t="s">
        <v>24</v>
      </c>
      <c r="D41" s="39">
        <f t="shared" si="1"/>
        <v>0</v>
      </c>
      <c r="E41" s="39">
        <v>0</v>
      </c>
      <c r="F41" s="39">
        <v>0</v>
      </c>
      <c r="G41" s="39">
        <f>G42</f>
        <v>0</v>
      </c>
      <c r="H41" s="39">
        <v>0</v>
      </c>
      <c r="I41" s="39">
        <f t="shared" si="2"/>
        <v>0</v>
      </c>
      <c r="J41" s="39">
        <v>0</v>
      </c>
      <c r="K41" s="39">
        <v>0</v>
      </c>
      <c r="L41" s="39">
        <f>L42</f>
        <v>0</v>
      </c>
      <c r="M41" s="39">
        <v>0</v>
      </c>
      <c r="N41" s="39">
        <f t="shared" si="4"/>
        <v>0</v>
      </c>
      <c r="O41" s="39">
        <f t="shared" si="5"/>
        <v>0</v>
      </c>
      <c r="P41" s="39">
        <v>0</v>
      </c>
      <c r="Q41" s="39">
        <v>0</v>
      </c>
      <c r="R41" s="39">
        <v>0</v>
      </c>
      <c r="S41" s="39">
        <v>0</v>
      </c>
      <c r="T41" s="39">
        <f t="shared" si="6"/>
        <v>0</v>
      </c>
      <c r="U41" s="39">
        <f t="shared" si="7"/>
        <v>0</v>
      </c>
      <c r="V41" s="39">
        <f t="shared" si="8"/>
        <v>0</v>
      </c>
      <c r="W41" s="39">
        <f t="shared" si="9"/>
        <v>0</v>
      </c>
      <c r="X41" s="40"/>
    </row>
    <row r="42" spans="1:24" ht="31.5" x14ac:dyDescent="0.25">
      <c r="A42" s="36" t="s">
        <v>161</v>
      </c>
      <c r="B42" s="37" t="s">
        <v>160</v>
      </c>
      <c r="C42" s="38" t="s">
        <v>24</v>
      </c>
      <c r="D42" s="39">
        <f t="shared" si="1"/>
        <v>0</v>
      </c>
      <c r="E42" s="39">
        <v>0</v>
      </c>
      <c r="F42" s="39">
        <v>0</v>
      </c>
      <c r="G42" s="39">
        <v>0</v>
      </c>
      <c r="H42" s="39">
        <v>0</v>
      </c>
      <c r="I42" s="39">
        <f t="shared" si="2"/>
        <v>0</v>
      </c>
      <c r="J42" s="39">
        <v>0</v>
      </c>
      <c r="K42" s="39">
        <v>0</v>
      </c>
      <c r="L42" s="39">
        <v>0</v>
      </c>
      <c r="M42" s="39">
        <v>0</v>
      </c>
      <c r="N42" s="39">
        <f t="shared" si="4"/>
        <v>0</v>
      </c>
      <c r="O42" s="39">
        <f t="shared" si="5"/>
        <v>0</v>
      </c>
      <c r="P42" s="39">
        <v>0</v>
      </c>
      <c r="Q42" s="39">
        <v>0</v>
      </c>
      <c r="R42" s="39">
        <v>0</v>
      </c>
      <c r="S42" s="39">
        <v>0</v>
      </c>
      <c r="T42" s="39">
        <f t="shared" si="6"/>
        <v>0</v>
      </c>
      <c r="U42" s="39">
        <f t="shared" si="7"/>
        <v>0</v>
      </c>
      <c r="V42" s="39">
        <f t="shared" si="8"/>
        <v>0</v>
      </c>
      <c r="W42" s="39">
        <f t="shared" si="9"/>
        <v>0</v>
      </c>
      <c r="X42" s="40"/>
    </row>
    <row r="43" spans="1:24" ht="94.5" x14ac:dyDescent="0.25">
      <c r="A43" s="36" t="s">
        <v>161</v>
      </c>
      <c r="B43" s="37" t="s">
        <v>75</v>
      </c>
      <c r="C43" s="38" t="s">
        <v>24</v>
      </c>
      <c r="D43" s="39">
        <f t="shared" si="1"/>
        <v>0</v>
      </c>
      <c r="E43" s="39">
        <v>0</v>
      </c>
      <c r="F43" s="39">
        <v>0</v>
      </c>
      <c r="G43" s="39">
        <v>0</v>
      </c>
      <c r="H43" s="39">
        <v>0</v>
      </c>
      <c r="I43" s="39">
        <f t="shared" si="2"/>
        <v>0</v>
      </c>
      <c r="J43" s="39">
        <v>0</v>
      </c>
      <c r="K43" s="39">
        <v>0</v>
      </c>
      <c r="L43" s="39">
        <v>0</v>
      </c>
      <c r="M43" s="39">
        <v>0</v>
      </c>
      <c r="N43" s="39">
        <f t="shared" si="4"/>
        <v>0</v>
      </c>
      <c r="O43" s="39">
        <f t="shared" si="5"/>
        <v>0</v>
      </c>
      <c r="P43" s="39">
        <v>0</v>
      </c>
      <c r="Q43" s="39">
        <v>0</v>
      </c>
      <c r="R43" s="39">
        <v>0</v>
      </c>
      <c r="S43" s="39">
        <v>0</v>
      </c>
      <c r="T43" s="39">
        <f t="shared" si="6"/>
        <v>0</v>
      </c>
      <c r="U43" s="39">
        <f t="shared" si="7"/>
        <v>0</v>
      </c>
      <c r="V43" s="39">
        <f t="shared" si="8"/>
        <v>0</v>
      </c>
      <c r="W43" s="39">
        <f t="shared" si="9"/>
        <v>0</v>
      </c>
      <c r="X43" s="40"/>
    </row>
    <row r="44" spans="1:24" ht="94.5" x14ac:dyDescent="0.25">
      <c r="A44" s="36" t="s">
        <v>78</v>
      </c>
      <c r="B44" s="37" t="s">
        <v>76</v>
      </c>
      <c r="C44" s="38" t="s">
        <v>24</v>
      </c>
      <c r="D44" s="39">
        <f t="shared" si="1"/>
        <v>0</v>
      </c>
      <c r="E44" s="39">
        <v>0</v>
      </c>
      <c r="F44" s="39">
        <v>0</v>
      </c>
      <c r="G44" s="39">
        <v>0</v>
      </c>
      <c r="H44" s="39">
        <v>0</v>
      </c>
      <c r="I44" s="39">
        <f t="shared" si="2"/>
        <v>0</v>
      </c>
      <c r="J44" s="39">
        <v>0</v>
      </c>
      <c r="K44" s="39">
        <v>0</v>
      </c>
      <c r="L44" s="39">
        <v>0</v>
      </c>
      <c r="M44" s="39">
        <v>0</v>
      </c>
      <c r="N44" s="39">
        <f t="shared" si="4"/>
        <v>0</v>
      </c>
      <c r="O44" s="39">
        <f t="shared" si="5"/>
        <v>0</v>
      </c>
      <c r="P44" s="39">
        <v>0</v>
      </c>
      <c r="Q44" s="39">
        <v>0</v>
      </c>
      <c r="R44" s="39">
        <v>0</v>
      </c>
      <c r="S44" s="39">
        <v>0</v>
      </c>
      <c r="T44" s="39">
        <f t="shared" si="6"/>
        <v>0</v>
      </c>
      <c r="U44" s="39">
        <f t="shared" si="7"/>
        <v>0</v>
      </c>
      <c r="V44" s="39">
        <f t="shared" si="8"/>
        <v>0</v>
      </c>
      <c r="W44" s="39">
        <f t="shared" si="9"/>
        <v>0</v>
      </c>
      <c r="X44" s="40"/>
    </row>
    <row r="45" spans="1:24" ht="94.5" x14ac:dyDescent="0.25">
      <c r="A45" s="36" t="s">
        <v>161</v>
      </c>
      <c r="B45" s="37" t="s">
        <v>79</v>
      </c>
      <c r="C45" s="38" t="s">
        <v>24</v>
      </c>
      <c r="D45" s="39">
        <f t="shared" si="1"/>
        <v>0</v>
      </c>
      <c r="E45" s="39">
        <v>0</v>
      </c>
      <c r="F45" s="39">
        <v>0</v>
      </c>
      <c r="G45" s="39">
        <v>0</v>
      </c>
      <c r="H45" s="39">
        <v>0</v>
      </c>
      <c r="I45" s="39">
        <f t="shared" si="2"/>
        <v>0</v>
      </c>
      <c r="J45" s="39">
        <v>0</v>
      </c>
      <c r="K45" s="39">
        <v>0</v>
      </c>
      <c r="L45" s="39">
        <v>0</v>
      </c>
      <c r="M45" s="39">
        <v>0</v>
      </c>
      <c r="N45" s="39">
        <f t="shared" si="4"/>
        <v>0</v>
      </c>
      <c r="O45" s="39">
        <f t="shared" si="5"/>
        <v>0</v>
      </c>
      <c r="P45" s="39">
        <v>0</v>
      </c>
      <c r="Q45" s="39">
        <v>0</v>
      </c>
      <c r="R45" s="39">
        <v>0</v>
      </c>
      <c r="S45" s="39">
        <v>0</v>
      </c>
      <c r="T45" s="39">
        <f t="shared" si="6"/>
        <v>0</v>
      </c>
      <c r="U45" s="39">
        <f t="shared" si="7"/>
        <v>0</v>
      </c>
      <c r="V45" s="39">
        <f t="shared" si="8"/>
        <v>0</v>
      </c>
      <c r="W45" s="39">
        <f t="shared" si="9"/>
        <v>0</v>
      </c>
      <c r="X45" s="40"/>
    </row>
    <row r="46" spans="1:24" ht="94.5" x14ac:dyDescent="0.25">
      <c r="A46" s="31" t="s">
        <v>162</v>
      </c>
      <c r="B46" s="32" t="s">
        <v>40</v>
      </c>
      <c r="C46" s="33" t="s">
        <v>24</v>
      </c>
      <c r="D46" s="34">
        <f t="shared" si="1"/>
        <v>311.62423541380525</v>
      </c>
      <c r="E46" s="34">
        <f t="shared" ref="E46:G46" si="21">E47+E48</f>
        <v>0</v>
      </c>
      <c r="F46" s="34">
        <f t="shared" si="21"/>
        <v>0</v>
      </c>
      <c r="G46" s="34">
        <f t="shared" si="21"/>
        <v>260.56390648647647</v>
      </c>
      <c r="H46" s="34">
        <f>H47+H48</f>
        <v>51.060328927328804</v>
      </c>
      <c r="I46" s="34">
        <f t="shared" si="2"/>
        <v>256.18033930096237</v>
      </c>
      <c r="J46" s="34">
        <f t="shared" ref="J46:L46" si="22">J47+J48</f>
        <v>0</v>
      </c>
      <c r="K46" s="34">
        <f t="shared" si="22"/>
        <v>0</v>
      </c>
      <c r="L46" s="34">
        <f t="shared" si="22"/>
        <v>214.33673007479686</v>
      </c>
      <c r="M46" s="34">
        <f>M47+M48</f>
        <v>41.843609226165491</v>
      </c>
      <c r="N46" s="34">
        <f t="shared" si="4"/>
        <v>-55.443896112842879</v>
      </c>
      <c r="O46" s="34">
        <f t="shared" si="5"/>
        <v>-17.791907628499764</v>
      </c>
      <c r="P46" s="34">
        <v>0</v>
      </c>
      <c r="Q46" s="34">
        <v>0</v>
      </c>
      <c r="R46" s="34">
        <v>0</v>
      </c>
      <c r="S46" s="34">
        <v>0</v>
      </c>
      <c r="T46" s="34">
        <f t="shared" si="6"/>
        <v>-46.227176411679608</v>
      </c>
      <c r="U46" s="34">
        <f t="shared" si="7"/>
        <v>-17.741204848753235</v>
      </c>
      <c r="V46" s="34">
        <f t="shared" si="8"/>
        <v>-9.2167197011633135</v>
      </c>
      <c r="W46" s="34">
        <f t="shared" si="9"/>
        <v>-18.05064694017333</v>
      </c>
      <c r="X46" s="35"/>
    </row>
    <row r="47" spans="1:24" ht="78.75" x14ac:dyDescent="0.25">
      <c r="A47" s="36" t="s">
        <v>163</v>
      </c>
      <c r="B47" s="37" t="s">
        <v>41</v>
      </c>
      <c r="C47" s="38" t="s">
        <v>24</v>
      </c>
      <c r="D47" s="39">
        <f t="shared" si="1"/>
        <v>0</v>
      </c>
      <c r="E47" s="39">
        <v>0</v>
      </c>
      <c r="F47" s="39">
        <v>0</v>
      </c>
      <c r="G47" s="39">
        <v>0</v>
      </c>
      <c r="H47" s="39">
        <v>0</v>
      </c>
      <c r="I47" s="39">
        <f t="shared" si="2"/>
        <v>0</v>
      </c>
      <c r="J47" s="39">
        <v>0</v>
      </c>
      <c r="K47" s="39">
        <v>0</v>
      </c>
      <c r="L47" s="39">
        <v>0</v>
      </c>
      <c r="M47" s="39">
        <v>0</v>
      </c>
      <c r="N47" s="39">
        <f t="shared" si="4"/>
        <v>0</v>
      </c>
      <c r="O47" s="39">
        <f t="shared" si="5"/>
        <v>0</v>
      </c>
      <c r="P47" s="39">
        <v>0</v>
      </c>
      <c r="Q47" s="39">
        <v>0</v>
      </c>
      <c r="R47" s="39">
        <v>0</v>
      </c>
      <c r="S47" s="39">
        <v>0</v>
      </c>
      <c r="T47" s="39">
        <f t="shared" si="6"/>
        <v>0</v>
      </c>
      <c r="U47" s="39">
        <f t="shared" si="7"/>
        <v>0</v>
      </c>
      <c r="V47" s="39">
        <f t="shared" si="8"/>
        <v>0</v>
      </c>
      <c r="W47" s="39">
        <f t="shared" si="9"/>
        <v>0</v>
      </c>
      <c r="X47" s="40"/>
    </row>
    <row r="48" spans="1:24" ht="78.75" x14ac:dyDescent="0.25">
      <c r="A48" s="36" t="s">
        <v>80</v>
      </c>
      <c r="B48" s="37" t="s">
        <v>42</v>
      </c>
      <c r="C48" s="38" t="s">
        <v>24</v>
      </c>
      <c r="D48" s="39">
        <f t="shared" si="1"/>
        <v>311.62423541380525</v>
      </c>
      <c r="E48" s="39">
        <f>SUM(E49:E59)</f>
        <v>0</v>
      </c>
      <c r="F48" s="39">
        <f>SUM(F49:F59)</f>
        <v>0</v>
      </c>
      <c r="G48" s="39">
        <f>SUM(G49:G59)</f>
        <v>260.56390648647647</v>
      </c>
      <c r="H48" s="39">
        <f>SUM(H49:H59)</f>
        <v>51.060328927328804</v>
      </c>
      <c r="I48" s="39">
        <f t="shared" si="2"/>
        <v>256.18033930096237</v>
      </c>
      <c r="J48" s="39">
        <f>SUM(J49:J59)</f>
        <v>0</v>
      </c>
      <c r="K48" s="39">
        <f>SUM(K49:K59)</f>
        <v>0</v>
      </c>
      <c r="L48" s="39">
        <f>SUM(L49:L59)</f>
        <v>214.33673007479686</v>
      </c>
      <c r="M48" s="39">
        <f>SUM(M49:M59)</f>
        <v>41.843609226165491</v>
      </c>
      <c r="N48" s="39">
        <f t="shared" si="4"/>
        <v>-55.443896112842879</v>
      </c>
      <c r="O48" s="39">
        <f t="shared" si="5"/>
        <v>-17.791907628499764</v>
      </c>
      <c r="P48" s="39">
        <v>0</v>
      </c>
      <c r="Q48" s="39">
        <v>0</v>
      </c>
      <c r="R48" s="39">
        <v>0</v>
      </c>
      <c r="S48" s="39">
        <v>0</v>
      </c>
      <c r="T48" s="39">
        <f t="shared" si="6"/>
        <v>-46.227176411679608</v>
      </c>
      <c r="U48" s="39">
        <f t="shared" si="7"/>
        <v>-17.741204848753235</v>
      </c>
      <c r="V48" s="39">
        <f t="shared" si="8"/>
        <v>-9.2167197011633135</v>
      </c>
      <c r="W48" s="39">
        <f t="shared" si="9"/>
        <v>-18.05064694017333</v>
      </c>
      <c r="X48" s="40"/>
    </row>
    <row r="49" spans="1:26" ht="93.75" customHeight="1" x14ac:dyDescent="0.25">
      <c r="A49" s="41" t="s">
        <v>80</v>
      </c>
      <c r="B49" s="42" t="s">
        <v>164</v>
      </c>
      <c r="C49" s="43" t="s">
        <v>142</v>
      </c>
      <c r="D49" s="44">
        <f t="shared" si="1"/>
        <v>2.3562665328263531E-2</v>
      </c>
      <c r="E49" s="44">
        <v>0</v>
      </c>
      <c r="F49" s="44">
        <v>0</v>
      </c>
      <c r="G49" s="44">
        <v>2.2662103661459349E-2</v>
      </c>
      <c r="H49" s="44">
        <v>9.0056166680418134E-4</v>
      </c>
      <c r="I49" s="44">
        <f>SUM(J49:M49)</f>
        <v>1.9795751023955761E-2</v>
      </c>
      <c r="J49" s="44">
        <v>0</v>
      </c>
      <c r="K49" s="44">
        <v>0</v>
      </c>
      <c r="L49" s="44">
        <v>2.1029659877790412E-2</v>
      </c>
      <c r="M49" s="44">
        <v>-1.2339088538346496E-3</v>
      </c>
      <c r="N49" s="44">
        <f>I49-D49</f>
        <v>-3.7669143043077696E-3</v>
      </c>
      <c r="O49" s="44">
        <f>IF(D49=0,0,N49/D49*100)</f>
        <v>-15.986792036592472</v>
      </c>
      <c r="P49" s="44">
        <f>J49-E49</f>
        <v>0</v>
      </c>
      <c r="Q49" s="44">
        <f>IF(E49=0,0,P49/E49*100)</f>
        <v>0</v>
      </c>
      <c r="R49" s="44">
        <f>K49-F49</f>
        <v>0</v>
      </c>
      <c r="S49" s="44">
        <f>IF(F49=0,0,R49/F49*100)</f>
        <v>0</v>
      </c>
      <c r="T49" s="44">
        <f>L49-G49</f>
        <v>-1.6324437836689361E-3</v>
      </c>
      <c r="U49" s="44">
        <f>IF(G49=0,0,T49/G49*100)</f>
        <v>-7.2034079803684623</v>
      </c>
      <c r="V49" s="44">
        <f>M49-H49</f>
        <v>-2.1344705206388309E-3</v>
      </c>
      <c r="W49" s="44">
        <f>IF(H49=0,0,V49/H49*100)</f>
        <v>-237.01547593219416</v>
      </c>
      <c r="X49" s="46" t="s">
        <v>256</v>
      </c>
      <c r="Y49" s="51"/>
      <c r="Z49" s="51"/>
    </row>
    <row r="50" spans="1:26" ht="135" customHeight="1" x14ac:dyDescent="0.25">
      <c r="A50" s="41" t="s">
        <v>80</v>
      </c>
      <c r="B50" s="42" t="s">
        <v>197</v>
      </c>
      <c r="C50" s="43" t="s">
        <v>141</v>
      </c>
      <c r="D50" s="44">
        <f t="shared" ref="D50:D59" si="23">SUM(E50:H50)</f>
        <v>284.31212470417637</v>
      </c>
      <c r="E50" s="44">
        <v>0</v>
      </c>
      <c r="F50" s="44">
        <v>0</v>
      </c>
      <c r="G50" s="44">
        <v>237.36338759116924</v>
      </c>
      <c r="H50" s="44">
        <v>46.948737113007141</v>
      </c>
      <c r="I50" s="44">
        <f t="shared" ref="I50:I59" si="24">SUM(J50:M50)</f>
        <v>241.12303950975516</v>
      </c>
      <c r="J50" s="44">
        <v>0</v>
      </c>
      <c r="K50" s="44">
        <v>0</v>
      </c>
      <c r="L50" s="44">
        <v>201.72076266374322</v>
      </c>
      <c r="M50" s="44">
        <v>39.402276846011937</v>
      </c>
      <c r="N50" s="44">
        <f t="shared" ref="N50:N59" si="25">I50-D50</f>
        <v>-43.18908519442121</v>
      </c>
      <c r="O50" s="44">
        <f t="shared" ref="O50:O59" si="26">IF(D50=0,0,N50/D50*100)</f>
        <v>-15.190729287173024</v>
      </c>
      <c r="P50" s="44">
        <f t="shared" ref="P50:P59" si="27">J50-E50</f>
        <v>0</v>
      </c>
      <c r="Q50" s="44">
        <f t="shared" ref="Q50:Q59" si="28">IF(E50=0,0,P50/E50*100)</f>
        <v>0</v>
      </c>
      <c r="R50" s="44">
        <f t="shared" ref="R50:R59" si="29">K50-F50</f>
        <v>0</v>
      </c>
      <c r="S50" s="44">
        <f t="shared" ref="S50:S59" si="30">IF(F50=0,0,R50/F50*100)</f>
        <v>0</v>
      </c>
      <c r="T50" s="44">
        <f t="shared" ref="T50:T59" si="31">L50-G50</f>
        <v>-35.642624927426027</v>
      </c>
      <c r="U50" s="44">
        <f t="shared" ref="U50:U59" si="32">IF(G50=0,0,T50/G50*100)</f>
        <v>-15.016058411171773</v>
      </c>
      <c r="V50" s="44">
        <f t="shared" ref="V50:V59" si="33">M50-H50</f>
        <v>-7.5464602669952043</v>
      </c>
      <c r="W50" s="44">
        <f t="shared" ref="W50:W59" si="34">IF(H50=0,0,V50/H50*100)</f>
        <v>-16.073830162525198</v>
      </c>
      <c r="X50" s="46" t="s">
        <v>257</v>
      </c>
      <c r="Y50" s="51"/>
      <c r="Z50" s="51"/>
    </row>
    <row r="51" spans="1:26" ht="193.5" customHeight="1" x14ac:dyDescent="0.25">
      <c r="A51" s="41" t="s">
        <v>80</v>
      </c>
      <c r="B51" s="42" t="s">
        <v>165</v>
      </c>
      <c r="C51" s="43" t="s">
        <v>139</v>
      </c>
      <c r="D51" s="44">
        <f t="shared" si="23"/>
        <v>10.398555051406776</v>
      </c>
      <c r="E51" s="44">
        <v>0</v>
      </c>
      <c r="F51" s="44">
        <v>0</v>
      </c>
      <c r="G51" s="44">
        <v>8.9052769317528213</v>
      </c>
      <c r="H51" s="44">
        <v>1.4932781196539542</v>
      </c>
      <c r="I51" s="44">
        <f t="shared" si="24"/>
        <v>4.1780239237164123</v>
      </c>
      <c r="J51" s="44">
        <v>0</v>
      </c>
      <c r="K51" s="44">
        <v>0</v>
      </c>
      <c r="L51" s="44">
        <v>3.5536819356633993</v>
      </c>
      <c r="M51" s="44">
        <v>0.62434198805301311</v>
      </c>
      <c r="N51" s="44">
        <f t="shared" si="25"/>
        <v>-6.2205311276903634</v>
      </c>
      <c r="O51" s="44">
        <f t="shared" si="26"/>
        <v>-59.821110692190018</v>
      </c>
      <c r="P51" s="44">
        <f t="shared" si="27"/>
        <v>0</v>
      </c>
      <c r="Q51" s="44">
        <f t="shared" si="28"/>
        <v>0</v>
      </c>
      <c r="R51" s="44">
        <f t="shared" si="29"/>
        <v>0</v>
      </c>
      <c r="S51" s="44">
        <f t="shared" si="30"/>
        <v>0</v>
      </c>
      <c r="T51" s="44">
        <f t="shared" si="31"/>
        <v>-5.351594996089422</v>
      </c>
      <c r="U51" s="44">
        <f t="shared" si="32"/>
        <v>-60.094649914902419</v>
      </c>
      <c r="V51" s="44">
        <f t="shared" si="33"/>
        <v>-0.86893613160094108</v>
      </c>
      <c r="W51" s="44">
        <f t="shared" si="34"/>
        <v>-58.189838862857279</v>
      </c>
      <c r="X51" s="46" t="s">
        <v>258</v>
      </c>
      <c r="Y51" s="51"/>
      <c r="Z51" s="51"/>
    </row>
    <row r="52" spans="1:26" ht="114.75" customHeight="1" x14ac:dyDescent="0.25">
      <c r="A52" s="41" t="s">
        <v>80</v>
      </c>
      <c r="B52" s="42" t="s">
        <v>166</v>
      </c>
      <c r="C52" s="43" t="s">
        <v>140</v>
      </c>
      <c r="D52" s="44">
        <f t="shared" si="23"/>
        <v>11.070511529237368</v>
      </c>
      <c r="E52" s="44">
        <v>0</v>
      </c>
      <c r="F52" s="44">
        <v>0</v>
      </c>
      <c r="G52" s="44">
        <v>9.3334359851400635</v>
      </c>
      <c r="H52" s="44">
        <v>1.7370755440973054</v>
      </c>
      <c r="I52" s="44">
        <f t="shared" si="24"/>
        <v>0.28986370760290431</v>
      </c>
      <c r="J52" s="44">
        <v>0</v>
      </c>
      <c r="K52" s="44">
        <v>0</v>
      </c>
      <c r="L52" s="44">
        <v>0.29418795607552112</v>
      </c>
      <c r="M52" s="44">
        <v>-4.3242484726168018E-3</v>
      </c>
      <c r="N52" s="44">
        <f t="shared" si="25"/>
        <v>-10.780647821634464</v>
      </c>
      <c r="O52" s="44">
        <f t="shared" si="26"/>
        <v>-97.381659313236142</v>
      </c>
      <c r="P52" s="44">
        <f t="shared" si="27"/>
        <v>0</v>
      </c>
      <c r="Q52" s="44">
        <f t="shared" si="28"/>
        <v>0</v>
      </c>
      <c r="R52" s="44">
        <f t="shared" si="29"/>
        <v>0</v>
      </c>
      <c r="S52" s="44">
        <f t="shared" si="30"/>
        <v>0</v>
      </c>
      <c r="T52" s="44">
        <f t="shared" si="31"/>
        <v>-9.0392480290645416</v>
      </c>
      <c r="U52" s="44">
        <f t="shared" si="32"/>
        <v>-96.848020851657381</v>
      </c>
      <c r="V52" s="44">
        <f t="shared" si="33"/>
        <v>-1.7413997925699221</v>
      </c>
      <c r="W52" s="44">
        <f t="shared" si="34"/>
        <v>-100.24893842339273</v>
      </c>
      <c r="X52" s="46" t="s">
        <v>259</v>
      </c>
      <c r="Y52" s="51"/>
      <c r="Z52" s="51"/>
    </row>
    <row r="53" spans="1:26" ht="96.75" customHeight="1" x14ac:dyDescent="0.25">
      <c r="A53" s="41" t="s">
        <v>80</v>
      </c>
      <c r="B53" s="42" t="s">
        <v>94</v>
      </c>
      <c r="C53" s="43" t="s">
        <v>143</v>
      </c>
      <c r="D53" s="44">
        <f t="shared" si="23"/>
        <v>5.5566379266565056</v>
      </c>
      <c r="E53" s="44">
        <v>0</v>
      </c>
      <c r="F53" s="44">
        <v>0</v>
      </c>
      <c r="G53" s="44">
        <v>4.7193415416341118</v>
      </c>
      <c r="H53" s="44">
        <v>0.8372963850223939</v>
      </c>
      <c r="I53" s="44">
        <f t="shared" si="24"/>
        <v>10.314894318863919</v>
      </c>
      <c r="J53" s="44">
        <v>0</v>
      </c>
      <c r="K53" s="44">
        <v>0</v>
      </c>
      <c r="L53" s="44">
        <v>8.6342056727702623</v>
      </c>
      <c r="M53" s="44">
        <v>1.6806886460936572</v>
      </c>
      <c r="N53" s="44">
        <f t="shared" si="25"/>
        <v>4.7582563922074135</v>
      </c>
      <c r="O53" s="44">
        <f t="shared" si="26"/>
        <v>85.631931664666013</v>
      </c>
      <c r="P53" s="44">
        <f t="shared" si="27"/>
        <v>0</v>
      </c>
      <c r="Q53" s="44">
        <f t="shared" si="28"/>
        <v>0</v>
      </c>
      <c r="R53" s="44">
        <f t="shared" si="29"/>
        <v>0</v>
      </c>
      <c r="S53" s="44">
        <f t="shared" si="30"/>
        <v>0</v>
      </c>
      <c r="T53" s="44">
        <f t="shared" si="31"/>
        <v>3.9148641311361505</v>
      </c>
      <c r="U53" s="44">
        <f t="shared" si="32"/>
        <v>82.953609027851698</v>
      </c>
      <c r="V53" s="44">
        <f t="shared" si="33"/>
        <v>0.84339226107126331</v>
      </c>
      <c r="W53" s="44">
        <f t="shared" si="34"/>
        <v>100.72804280036469</v>
      </c>
      <c r="X53" s="46" t="s">
        <v>260</v>
      </c>
      <c r="Y53" s="51"/>
      <c r="Z53" s="51"/>
    </row>
    <row r="54" spans="1:26" ht="93.75" customHeight="1" x14ac:dyDescent="0.25">
      <c r="A54" s="41" t="s">
        <v>80</v>
      </c>
      <c r="B54" s="42" t="s">
        <v>198</v>
      </c>
      <c r="C54" s="43" t="s">
        <v>199</v>
      </c>
      <c r="D54" s="44">
        <f t="shared" si="23"/>
        <v>0</v>
      </c>
      <c r="E54" s="44">
        <v>0</v>
      </c>
      <c r="F54" s="44">
        <v>0</v>
      </c>
      <c r="G54" s="44">
        <v>0</v>
      </c>
      <c r="H54" s="44">
        <v>0</v>
      </c>
      <c r="I54" s="44">
        <f t="shared" si="24"/>
        <v>0</v>
      </c>
      <c r="J54" s="44">
        <v>0</v>
      </c>
      <c r="K54" s="44">
        <v>0</v>
      </c>
      <c r="L54" s="44">
        <v>0</v>
      </c>
      <c r="M54" s="44">
        <v>0</v>
      </c>
      <c r="N54" s="44">
        <f t="shared" si="25"/>
        <v>0</v>
      </c>
      <c r="O54" s="44">
        <f t="shared" si="26"/>
        <v>0</v>
      </c>
      <c r="P54" s="44">
        <f t="shared" si="27"/>
        <v>0</v>
      </c>
      <c r="Q54" s="44">
        <f t="shared" si="28"/>
        <v>0</v>
      </c>
      <c r="R54" s="44">
        <f t="shared" si="29"/>
        <v>0</v>
      </c>
      <c r="S54" s="44">
        <f t="shared" si="30"/>
        <v>0</v>
      </c>
      <c r="T54" s="44">
        <f t="shared" si="31"/>
        <v>0</v>
      </c>
      <c r="U54" s="44">
        <f t="shared" si="32"/>
        <v>0</v>
      </c>
      <c r="V54" s="44">
        <f t="shared" si="33"/>
        <v>0</v>
      </c>
      <c r="W54" s="44">
        <f t="shared" si="34"/>
        <v>0</v>
      </c>
      <c r="X54" s="46">
        <v>0</v>
      </c>
      <c r="Y54" s="51"/>
      <c r="Z54" s="51"/>
    </row>
    <row r="55" spans="1:26" ht="67.5" customHeight="1" x14ac:dyDescent="0.25">
      <c r="A55" s="41" t="s">
        <v>80</v>
      </c>
      <c r="B55" s="42" t="s">
        <v>200</v>
      </c>
      <c r="C55" s="43" t="s">
        <v>201</v>
      </c>
      <c r="D55" s="44">
        <f t="shared" si="23"/>
        <v>0</v>
      </c>
      <c r="E55" s="44">
        <v>0</v>
      </c>
      <c r="F55" s="44">
        <v>0</v>
      </c>
      <c r="G55" s="44">
        <v>0</v>
      </c>
      <c r="H55" s="44">
        <v>0</v>
      </c>
      <c r="I55" s="44">
        <f t="shared" si="24"/>
        <v>0.12859324</v>
      </c>
      <c r="J55" s="44">
        <v>0</v>
      </c>
      <c r="K55" s="44">
        <v>0</v>
      </c>
      <c r="L55" s="44">
        <v>0</v>
      </c>
      <c r="M55" s="44">
        <v>0.12859324</v>
      </c>
      <c r="N55" s="44">
        <f t="shared" si="25"/>
        <v>0.12859324</v>
      </c>
      <c r="O55" s="44">
        <f t="shared" si="26"/>
        <v>0</v>
      </c>
      <c r="P55" s="44">
        <f t="shared" si="27"/>
        <v>0</v>
      </c>
      <c r="Q55" s="44">
        <f t="shared" si="28"/>
        <v>0</v>
      </c>
      <c r="R55" s="44">
        <f t="shared" si="29"/>
        <v>0</v>
      </c>
      <c r="S55" s="44">
        <f t="shared" si="30"/>
        <v>0</v>
      </c>
      <c r="T55" s="44">
        <f t="shared" si="31"/>
        <v>0</v>
      </c>
      <c r="U55" s="44">
        <f t="shared" si="32"/>
        <v>0</v>
      </c>
      <c r="V55" s="44">
        <f t="shared" si="33"/>
        <v>0.12859324</v>
      </c>
      <c r="W55" s="44">
        <f t="shared" si="34"/>
        <v>0</v>
      </c>
      <c r="X55" s="46" t="s">
        <v>261</v>
      </c>
      <c r="Y55" s="51"/>
      <c r="Z55" s="51"/>
    </row>
    <row r="56" spans="1:26" ht="108.75" customHeight="1" x14ac:dyDescent="0.25">
      <c r="A56" s="41" t="s">
        <v>80</v>
      </c>
      <c r="B56" s="42" t="s">
        <v>202</v>
      </c>
      <c r="C56" s="43" t="s">
        <v>203</v>
      </c>
      <c r="D56" s="44">
        <f t="shared" si="23"/>
        <v>0</v>
      </c>
      <c r="E56" s="44">
        <v>0</v>
      </c>
      <c r="F56" s="44">
        <v>0</v>
      </c>
      <c r="G56" s="44">
        <v>0</v>
      </c>
      <c r="H56" s="44">
        <v>0</v>
      </c>
      <c r="I56" s="44">
        <f t="shared" si="24"/>
        <v>0</v>
      </c>
      <c r="J56" s="44">
        <v>0</v>
      </c>
      <c r="K56" s="44">
        <v>0</v>
      </c>
      <c r="L56" s="44">
        <v>0</v>
      </c>
      <c r="M56" s="44">
        <v>0</v>
      </c>
      <c r="N56" s="44">
        <f t="shared" si="25"/>
        <v>0</v>
      </c>
      <c r="O56" s="44">
        <f t="shared" si="26"/>
        <v>0</v>
      </c>
      <c r="P56" s="44">
        <f t="shared" si="27"/>
        <v>0</v>
      </c>
      <c r="Q56" s="44">
        <f t="shared" si="28"/>
        <v>0</v>
      </c>
      <c r="R56" s="44">
        <f t="shared" si="29"/>
        <v>0</v>
      </c>
      <c r="S56" s="44">
        <f t="shared" si="30"/>
        <v>0</v>
      </c>
      <c r="T56" s="44">
        <f t="shared" si="31"/>
        <v>0</v>
      </c>
      <c r="U56" s="44">
        <f t="shared" si="32"/>
        <v>0</v>
      </c>
      <c r="V56" s="44">
        <f t="shared" si="33"/>
        <v>0</v>
      </c>
      <c r="W56" s="44">
        <f t="shared" si="34"/>
        <v>0</v>
      </c>
      <c r="X56" s="46">
        <v>0</v>
      </c>
      <c r="Y56" s="51"/>
      <c r="Z56" s="51"/>
    </row>
    <row r="57" spans="1:26" ht="108.75" customHeight="1" x14ac:dyDescent="0.25">
      <c r="A57" s="41" t="s">
        <v>80</v>
      </c>
      <c r="B57" s="42" t="s">
        <v>204</v>
      </c>
      <c r="C57" s="43" t="s">
        <v>205</v>
      </c>
      <c r="D57" s="44">
        <f t="shared" si="23"/>
        <v>0.26284353699999996</v>
      </c>
      <c r="E57" s="44">
        <v>0</v>
      </c>
      <c r="F57" s="44">
        <v>0</v>
      </c>
      <c r="G57" s="44">
        <v>0.21980233311879355</v>
      </c>
      <c r="H57" s="44">
        <v>4.30412038812064E-2</v>
      </c>
      <c r="I57" s="44">
        <f t="shared" si="24"/>
        <v>0.12612884999999999</v>
      </c>
      <c r="J57" s="44">
        <v>0</v>
      </c>
      <c r="K57" s="44">
        <v>0</v>
      </c>
      <c r="L57" s="44">
        <v>0.11286218666666666</v>
      </c>
      <c r="M57" s="44">
        <v>1.3266663333333342E-2</v>
      </c>
      <c r="N57" s="44">
        <f t="shared" si="25"/>
        <v>-0.13671468699999997</v>
      </c>
      <c r="O57" s="44">
        <f t="shared" si="26"/>
        <v>-52.013714531622668</v>
      </c>
      <c r="P57" s="44">
        <f t="shared" si="27"/>
        <v>0</v>
      </c>
      <c r="Q57" s="44">
        <f t="shared" si="28"/>
        <v>0</v>
      </c>
      <c r="R57" s="44">
        <f t="shared" si="29"/>
        <v>0</v>
      </c>
      <c r="S57" s="44">
        <f t="shared" si="30"/>
        <v>0</v>
      </c>
      <c r="T57" s="44">
        <f t="shared" si="31"/>
        <v>-0.10694014645212689</v>
      </c>
      <c r="U57" s="44">
        <f t="shared" si="32"/>
        <v>-48.652871393467159</v>
      </c>
      <c r="V57" s="44">
        <f t="shared" si="33"/>
        <v>-2.9774540547873058E-2</v>
      </c>
      <c r="W57" s="44">
        <f t="shared" si="34"/>
        <v>-69.176830253286369</v>
      </c>
      <c r="X57" s="46" t="s">
        <v>262</v>
      </c>
      <c r="Y57" s="51"/>
      <c r="Z57" s="51"/>
    </row>
    <row r="58" spans="1:26" ht="108.75" customHeight="1" x14ac:dyDescent="0.25">
      <c r="A58" s="41" t="s">
        <v>80</v>
      </c>
      <c r="B58" s="42" t="s">
        <v>232</v>
      </c>
      <c r="C58" s="43" t="s">
        <v>233</v>
      </c>
      <c r="D58" s="44">
        <f t="shared" si="23"/>
        <v>0</v>
      </c>
      <c r="E58" s="44">
        <v>0</v>
      </c>
      <c r="F58" s="44">
        <v>0</v>
      </c>
      <c r="G58" s="44">
        <v>0</v>
      </c>
      <c r="H58" s="44">
        <v>0</v>
      </c>
      <c r="I58" s="44">
        <f t="shared" si="24"/>
        <v>0</v>
      </c>
      <c r="J58" s="44">
        <v>0</v>
      </c>
      <c r="K58" s="44">
        <v>0</v>
      </c>
      <c r="L58" s="44">
        <v>0</v>
      </c>
      <c r="M58" s="44">
        <v>0</v>
      </c>
      <c r="N58" s="44">
        <f t="shared" si="25"/>
        <v>0</v>
      </c>
      <c r="O58" s="44">
        <f t="shared" si="26"/>
        <v>0</v>
      </c>
      <c r="P58" s="44">
        <f t="shared" si="27"/>
        <v>0</v>
      </c>
      <c r="Q58" s="44">
        <f t="shared" si="28"/>
        <v>0</v>
      </c>
      <c r="R58" s="44">
        <f t="shared" si="29"/>
        <v>0</v>
      </c>
      <c r="S58" s="44">
        <f t="shared" si="30"/>
        <v>0</v>
      </c>
      <c r="T58" s="44">
        <f t="shared" si="31"/>
        <v>0</v>
      </c>
      <c r="U58" s="44">
        <f t="shared" si="32"/>
        <v>0</v>
      </c>
      <c r="V58" s="44">
        <f t="shared" si="33"/>
        <v>0</v>
      </c>
      <c r="W58" s="44">
        <f t="shared" si="34"/>
        <v>0</v>
      </c>
      <c r="X58" s="46">
        <v>0</v>
      </c>
      <c r="Y58" s="51"/>
      <c r="Z58" s="51"/>
    </row>
    <row r="59" spans="1:26" ht="131.25" customHeight="1" x14ac:dyDescent="0.25">
      <c r="A59" s="41" t="s">
        <v>80</v>
      </c>
      <c r="B59" s="42" t="s">
        <v>234</v>
      </c>
      <c r="C59" s="43" t="s">
        <v>235</v>
      </c>
      <c r="D59" s="44">
        <f t="shared" si="23"/>
        <v>0</v>
      </c>
      <c r="E59" s="44">
        <v>0</v>
      </c>
      <c r="F59" s="44">
        <v>0</v>
      </c>
      <c r="G59" s="44">
        <v>0</v>
      </c>
      <c r="H59" s="44">
        <v>0</v>
      </c>
      <c r="I59" s="44">
        <f t="shared" si="24"/>
        <v>0</v>
      </c>
      <c r="J59" s="44">
        <v>0</v>
      </c>
      <c r="K59" s="44">
        <v>0</v>
      </c>
      <c r="L59" s="44">
        <v>0</v>
      </c>
      <c r="M59" s="44">
        <v>0</v>
      </c>
      <c r="N59" s="44">
        <f t="shared" si="25"/>
        <v>0</v>
      </c>
      <c r="O59" s="44">
        <f t="shared" si="26"/>
        <v>0</v>
      </c>
      <c r="P59" s="44">
        <f t="shared" si="27"/>
        <v>0</v>
      </c>
      <c r="Q59" s="44">
        <f t="shared" si="28"/>
        <v>0</v>
      </c>
      <c r="R59" s="44">
        <f t="shared" si="29"/>
        <v>0</v>
      </c>
      <c r="S59" s="44">
        <f t="shared" si="30"/>
        <v>0</v>
      </c>
      <c r="T59" s="44">
        <f t="shared" si="31"/>
        <v>0</v>
      </c>
      <c r="U59" s="44">
        <f t="shared" si="32"/>
        <v>0</v>
      </c>
      <c r="V59" s="44">
        <f t="shared" si="33"/>
        <v>0</v>
      </c>
      <c r="W59" s="44">
        <f t="shared" si="34"/>
        <v>0</v>
      </c>
      <c r="X59" s="46">
        <v>0</v>
      </c>
      <c r="Y59" s="51"/>
      <c r="Z59" s="51"/>
    </row>
    <row r="60" spans="1:26" ht="31.5" x14ac:dyDescent="0.25">
      <c r="A60" s="26" t="s">
        <v>167</v>
      </c>
      <c r="B60" s="27" t="s">
        <v>43</v>
      </c>
      <c r="C60" s="28" t="s">
        <v>24</v>
      </c>
      <c r="D60" s="29">
        <f t="shared" si="1"/>
        <v>262.32708572340357</v>
      </c>
      <c r="E60" s="29">
        <f>E61+E106+E110</f>
        <v>0</v>
      </c>
      <c r="F60" s="29">
        <f>F61+F106+F110</f>
        <v>0</v>
      </c>
      <c r="G60" s="29">
        <f>G61+G106+G110</f>
        <v>220.00203057838505</v>
      </c>
      <c r="H60" s="29">
        <f>H61+H106+H110</f>
        <v>42.325055145018553</v>
      </c>
      <c r="I60" s="29">
        <f t="shared" si="2"/>
        <v>102.01337786083759</v>
      </c>
      <c r="J60" s="29">
        <f>J61+J106+J110</f>
        <v>0</v>
      </c>
      <c r="K60" s="29">
        <f>K61+K106+K110</f>
        <v>0</v>
      </c>
      <c r="L60" s="29">
        <f>L61+L106+L110</f>
        <v>86.666055734242278</v>
      </c>
      <c r="M60" s="29">
        <f>M61+M106+M110</f>
        <v>15.347322126595321</v>
      </c>
      <c r="N60" s="29">
        <f t="shared" si="4"/>
        <v>-160.31370786256599</v>
      </c>
      <c r="O60" s="29">
        <f t="shared" si="5"/>
        <v>-61.112144565811242</v>
      </c>
      <c r="P60" s="29">
        <v>0</v>
      </c>
      <c r="Q60" s="29">
        <v>0</v>
      </c>
      <c r="R60" s="29">
        <v>0</v>
      </c>
      <c r="S60" s="29">
        <v>0</v>
      </c>
      <c r="T60" s="29">
        <f t="shared" si="6"/>
        <v>-133.33597484414275</v>
      </c>
      <c r="U60" s="29">
        <f t="shared" si="7"/>
        <v>-60.606701898888225</v>
      </c>
      <c r="V60" s="29">
        <f t="shared" si="8"/>
        <v>-26.97773301842323</v>
      </c>
      <c r="W60" s="29">
        <f t="shared" si="9"/>
        <v>-63.739392485111445</v>
      </c>
      <c r="X60" s="30"/>
    </row>
    <row r="61" spans="1:26" ht="63" x14ac:dyDescent="0.25">
      <c r="A61" s="31" t="s">
        <v>168</v>
      </c>
      <c r="B61" s="32" t="s">
        <v>44</v>
      </c>
      <c r="C61" s="33" t="s">
        <v>24</v>
      </c>
      <c r="D61" s="34">
        <f t="shared" si="1"/>
        <v>261.76094174480153</v>
      </c>
      <c r="E61" s="34">
        <f t="shared" ref="E61:G61" si="35">E65+E62</f>
        <v>0</v>
      </c>
      <c r="F61" s="34">
        <f t="shared" si="35"/>
        <v>0</v>
      </c>
      <c r="G61" s="34">
        <f t="shared" si="35"/>
        <v>219.55365226288322</v>
      </c>
      <c r="H61" s="34">
        <f>H65+H62</f>
        <v>42.207289481918309</v>
      </c>
      <c r="I61" s="34">
        <f t="shared" si="2"/>
        <v>101.6927322608376</v>
      </c>
      <c r="J61" s="34">
        <f t="shared" ref="J61:L61" si="36">J65+J62</f>
        <v>0</v>
      </c>
      <c r="K61" s="34">
        <f t="shared" si="36"/>
        <v>0</v>
      </c>
      <c r="L61" s="34">
        <f t="shared" si="36"/>
        <v>86.409568117575617</v>
      </c>
      <c r="M61" s="34">
        <f>M65+M62</f>
        <v>15.283164143261988</v>
      </c>
      <c r="N61" s="34">
        <f t="shared" si="4"/>
        <v>-160.06820948396393</v>
      </c>
      <c r="O61" s="34">
        <f t="shared" si="5"/>
        <v>-61.150532396853599</v>
      </c>
      <c r="P61" s="34">
        <v>0</v>
      </c>
      <c r="Q61" s="34">
        <v>0</v>
      </c>
      <c r="R61" s="34">
        <v>0</v>
      </c>
      <c r="S61" s="34">
        <v>0</v>
      </c>
      <c r="T61" s="34">
        <f t="shared" si="6"/>
        <v>-133.1440841453076</v>
      </c>
      <c r="U61" s="34">
        <f t="shared" si="7"/>
        <v>-60.643074152046964</v>
      </c>
      <c r="V61" s="34">
        <f t="shared" si="8"/>
        <v>-26.924125338656321</v>
      </c>
      <c r="W61" s="34">
        <f t="shared" si="9"/>
        <v>-63.790225975517032</v>
      </c>
      <c r="X61" s="35"/>
    </row>
    <row r="62" spans="1:26" ht="31.5" x14ac:dyDescent="0.25">
      <c r="A62" s="36" t="s">
        <v>81</v>
      </c>
      <c r="B62" s="37" t="s">
        <v>45</v>
      </c>
      <c r="C62" s="38" t="s">
        <v>24</v>
      </c>
      <c r="D62" s="39">
        <f t="shared" si="1"/>
        <v>23.545211067500457</v>
      </c>
      <c r="E62" s="39">
        <f t="shared" ref="E62" si="37">E63+E64</f>
        <v>0</v>
      </c>
      <c r="F62" s="39">
        <f t="shared" ref="F62" si="38">F63+F64</f>
        <v>0</v>
      </c>
      <c r="G62" s="39">
        <f t="shared" ref="G62" si="39">G63+G64</f>
        <v>19.889267856685841</v>
      </c>
      <c r="H62" s="39">
        <f t="shared" ref="H62" si="40">H63+H64</f>
        <v>3.6559432108146166</v>
      </c>
      <c r="I62" s="39">
        <f t="shared" si="2"/>
        <v>22.204538961911581</v>
      </c>
      <c r="J62" s="39">
        <f t="shared" ref="J62" si="41">J63+J64</f>
        <v>0</v>
      </c>
      <c r="K62" s="39">
        <f t="shared" ref="K62" si="42">K63+K64</f>
        <v>0</v>
      </c>
      <c r="L62" s="39">
        <f t="shared" ref="L62" si="43">L63+L64</f>
        <v>18.668600241032607</v>
      </c>
      <c r="M62" s="39">
        <f t="shared" ref="M62" si="44">M63+M64</f>
        <v>3.5359387208789737</v>
      </c>
      <c r="N62" s="39">
        <f t="shared" si="4"/>
        <v>-1.340672105588876</v>
      </c>
      <c r="O62" s="39">
        <f t="shared" si="5"/>
        <v>-5.6940330742645608</v>
      </c>
      <c r="P62" s="39">
        <v>0</v>
      </c>
      <c r="Q62" s="39">
        <v>0</v>
      </c>
      <c r="R62" s="39">
        <v>0</v>
      </c>
      <c r="S62" s="39">
        <v>0</v>
      </c>
      <c r="T62" s="39">
        <f t="shared" si="6"/>
        <v>-1.2206676156532339</v>
      </c>
      <c r="U62" s="39">
        <f t="shared" si="7"/>
        <v>-6.1373179970669582</v>
      </c>
      <c r="V62" s="39">
        <f t="shared" si="8"/>
        <v>-0.12000448993564294</v>
      </c>
      <c r="W62" s="39">
        <f t="shared" si="9"/>
        <v>-3.2824495079863008</v>
      </c>
      <c r="X62" s="40"/>
    </row>
    <row r="63" spans="1:26" ht="144.75" customHeight="1" x14ac:dyDescent="0.25">
      <c r="A63" s="41" t="s">
        <v>81</v>
      </c>
      <c r="B63" s="42" t="s">
        <v>169</v>
      </c>
      <c r="C63" s="43" t="s">
        <v>95</v>
      </c>
      <c r="D63" s="44">
        <f t="shared" ref="D63:D64" si="45">SUM(E63:H63)</f>
        <v>22.901410748873591</v>
      </c>
      <c r="E63" s="44">
        <v>0</v>
      </c>
      <c r="F63" s="44">
        <v>0</v>
      </c>
      <c r="G63" s="44">
        <v>19.270073493283242</v>
      </c>
      <c r="H63" s="44">
        <v>3.6313372555903483</v>
      </c>
      <c r="I63" s="44">
        <f t="shared" si="2"/>
        <v>21.855589110597382</v>
      </c>
      <c r="J63" s="44">
        <v>0</v>
      </c>
      <c r="K63" s="44">
        <v>0</v>
      </c>
      <c r="L63" s="44">
        <v>18.300368131234379</v>
      </c>
      <c r="M63" s="44">
        <v>3.5552209793630043</v>
      </c>
      <c r="N63" s="44">
        <f t="shared" si="4"/>
        <v>-1.0458216382762089</v>
      </c>
      <c r="O63" s="44">
        <f t="shared" si="5"/>
        <v>-4.5666253915281088</v>
      </c>
      <c r="P63" s="44">
        <f t="shared" ref="P63:P64" si="46">J63-E63</f>
        <v>0</v>
      </c>
      <c r="Q63" s="44">
        <f t="shared" ref="Q63:Q64" si="47">IF(E63=0,0,P63/E63*100)</f>
        <v>0</v>
      </c>
      <c r="R63" s="44">
        <f t="shared" ref="R63:R64" si="48">K63-F63</f>
        <v>0</v>
      </c>
      <c r="S63" s="44">
        <f t="shared" ref="S63:S64" si="49">IF(F63=0,0,R63/F63*100)</f>
        <v>0</v>
      </c>
      <c r="T63" s="44">
        <f t="shared" si="6"/>
        <v>-0.96970536204886315</v>
      </c>
      <c r="U63" s="44">
        <f t="shared" si="7"/>
        <v>-5.0321829980921589</v>
      </c>
      <c r="V63" s="44">
        <f t="shared" si="8"/>
        <v>-7.611627622734396E-2</v>
      </c>
      <c r="W63" s="44">
        <f t="shared" si="9"/>
        <v>-2.0960949333517549</v>
      </c>
      <c r="X63" s="46" t="s">
        <v>263</v>
      </c>
      <c r="Y63" s="51"/>
      <c r="Z63" s="51"/>
    </row>
    <row r="64" spans="1:26" ht="150.75" customHeight="1" x14ac:dyDescent="0.25">
      <c r="A64" s="41" t="s">
        <v>81</v>
      </c>
      <c r="B64" s="42" t="s">
        <v>170</v>
      </c>
      <c r="C64" s="43" t="s">
        <v>96</v>
      </c>
      <c r="D64" s="44">
        <f t="shared" si="45"/>
        <v>0.64380031862686804</v>
      </c>
      <c r="E64" s="44">
        <v>0</v>
      </c>
      <c r="F64" s="44">
        <v>0</v>
      </c>
      <c r="G64" s="44">
        <v>0.61919436340259959</v>
      </c>
      <c r="H64" s="44">
        <v>2.460595522426845E-2</v>
      </c>
      <c r="I64" s="44">
        <f t="shared" si="2"/>
        <v>0.34894985131419837</v>
      </c>
      <c r="J64" s="44">
        <v>0</v>
      </c>
      <c r="K64" s="44">
        <v>0</v>
      </c>
      <c r="L64" s="44">
        <v>0.36823210979822896</v>
      </c>
      <c r="M64" s="44">
        <v>-1.928225848403058E-2</v>
      </c>
      <c r="N64" s="44">
        <f t="shared" si="4"/>
        <v>-0.29485046731266967</v>
      </c>
      <c r="O64" s="44">
        <f t="shared" si="5"/>
        <v>-45.798434511735344</v>
      </c>
      <c r="P64" s="44">
        <f t="shared" si="46"/>
        <v>0</v>
      </c>
      <c r="Q64" s="44">
        <f t="shared" si="47"/>
        <v>0</v>
      </c>
      <c r="R64" s="44">
        <f t="shared" si="48"/>
        <v>0</v>
      </c>
      <c r="S64" s="44">
        <f t="shared" si="49"/>
        <v>0</v>
      </c>
      <c r="T64" s="44">
        <f t="shared" si="6"/>
        <v>-0.25096225360437063</v>
      </c>
      <c r="U64" s="44">
        <f t="shared" si="7"/>
        <v>-40.530448666438396</v>
      </c>
      <c r="V64" s="44">
        <f t="shared" si="8"/>
        <v>-4.3888213708299026E-2</v>
      </c>
      <c r="W64" s="44">
        <f t="shared" si="9"/>
        <v>-178.36419398590468</v>
      </c>
      <c r="X64" s="46" t="s">
        <v>256</v>
      </c>
      <c r="Y64" s="51"/>
      <c r="Z64" s="51"/>
    </row>
    <row r="65" spans="1:26" ht="63" x14ac:dyDescent="0.25">
      <c r="A65" s="36" t="s">
        <v>82</v>
      </c>
      <c r="B65" s="37" t="s">
        <v>46</v>
      </c>
      <c r="C65" s="38" t="s">
        <v>24</v>
      </c>
      <c r="D65" s="39">
        <f t="shared" si="1"/>
        <v>238.21573067730105</v>
      </c>
      <c r="E65" s="39">
        <f>SUM(E66:E105)</f>
        <v>0</v>
      </c>
      <c r="F65" s="39">
        <f>SUM(F66:F105)</f>
        <v>0</v>
      </c>
      <c r="G65" s="39">
        <f>SUM(G66:G105)</f>
        <v>199.66438440619737</v>
      </c>
      <c r="H65" s="39">
        <f>SUM(H66:H105)</f>
        <v>38.551346271103689</v>
      </c>
      <c r="I65" s="39">
        <f t="shared" si="2"/>
        <v>79.488193298926021</v>
      </c>
      <c r="J65" s="39">
        <f>SUM(J66:J105)</f>
        <v>0</v>
      </c>
      <c r="K65" s="39">
        <f>SUM(K66:K105)</f>
        <v>0</v>
      </c>
      <c r="L65" s="39">
        <f>SUM(L66:L105)</f>
        <v>67.74096787654301</v>
      </c>
      <c r="M65" s="39">
        <f>SUM(M66:M105)</f>
        <v>11.747225422383014</v>
      </c>
      <c r="N65" s="39">
        <f t="shared" si="4"/>
        <v>-158.72753737837502</v>
      </c>
      <c r="O65" s="39">
        <f t="shared" si="5"/>
        <v>-66.631845397899141</v>
      </c>
      <c r="P65" s="39">
        <v>0</v>
      </c>
      <c r="Q65" s="39">
        <v>0</v>
      </c>
      <c r="R65" s="39">
        <v>0</v>
      </c>
      <c r="S65" s="39">
        <v>0</v>
      </c>
      <c r="T65" s="39">
        <f t="shared" si="6"/>
        <v>-131.92341652965436</v>
      </c>
      <c r="U65" s="39">
        <f t="shared" si="7"/>
        <v>-66.072583211069471</v>
      </c>
      <c r="V65" s="39">
        <f t="shared" si="8"/>
        <v>-26.804120848720675</v>
      </c>
      <c r="W65" s="39">
        <f t="shared" si="9"/>
        <v>-69.528365261816575</v>
      </c>
      <c r="X65" s="40"/>
    </row>
    <row r="66" spans="1:26" ht="96.75" customHeight="1" x14ac:dyDescent="0.25">
      <c r="A66" s="41" t="s">
        <v>82</v>
      </c>
      <c r="B66" s="42" t="s">
        <v>171</v>
      </c>
      <c r="C66" s="43" t="s">
        <v>97</v>
      </c>
      <c r="D66" s="44">
        <f t="shared" ref="D66:D105" si="50">SUM(E66:H66)</f>
        <v>0.29288586281011086</v>
      </c>
      <c r="E66" s="44">
        <v>0</v>
      </c>
      <c r="F66" s="44">
        <v>0</v>
      </c>
      <c r="G66" s="44">
        <v>0.28169180742117017</v>
      </c>
      <c r="H66" s="44">
        <v>1.1194055388940697E-2</v>
      </c>
      <c r="I66" s="44">
        <f t="shared" si="2"/>
        <v>0.53271147140172903</v>
      </c>
      <c r="J66" s="44">
        <v>0</v>
      </c>
      <c r="K66" s="44">
        <v>0</v>
      </c>
      <c r="L66" s="44">
        <v>0.55568313340453102</v>
      </c>
      <c r="M66" s="44">
        <v>-2.2971662002801936E-2</v>
      </c>
      <c r="N66" s="44">
        <f t="shared" si="4"/>
        <v>0.23982560859161817</v>
      </c>
      <c r="O66" s="44">
        <f t="shared" si="5"/>
        <v>81.883641050679969</v>
      </c>
      <c r="P66" s="44">
        <f t="shared" ref="P66:P105" si="51">J66-E66</f>
        <v>0</v>
      </c>
      <c r="Q66" s="44">
        <f t="shared" ref="Q66:Q105" si="52">IF(E66=0,0,P66/E66*100)</f>
        <v>0</v>
      </c>
      <c r="R66" s="44">
        <f t="shared" ref="R66:R105" si="53">K66-F66</f>
        <v>0</v>
      </c>
      <c r="S66" s="44">
        <f t="shared" ref="S66:S105" si="54">IF(F66=0,0,R66/F66*100)</f>
        <v>0</v>
      </c>
      <c r="T66" s="44">
        <f t="shared" si="6"/>
        <v>0.27399132598336084</v>
      </c>
      <c r="U66" s="44">
        <f t="shared" si="7"/>
        <v>97.266345262822654</v>
      </c>
      <c r="V66" s="44">
        <f t="shared" si="8"/>
        <v>-3.4165717391742637E-2</v>
      </c>
      <c r="W66" s="44">
        <f t="shared" si="9"/>
        <v>-305.21304571618498</v>
      </c>
      <c r="X66" s="46" t="s">
        <v>256</v>
      </c>
      <c r="Y66" s="51"/>
      <c r="Z66" s="51"/>
    </row>
    <row r="67" spans="1:26" ht="93.75" customHeight="1" x14ac:dyDescent="0.25">
      <c r="A67" s="41" t="s">
        <v>82</v>
      </c>
      <c r="B67" s="42" t="s">
        <v>172</v>
      </c>
      <c r="C67" s="43" t="s">
        <v>98</v>
      </c>
      <c r="D67" s="44">
        <f t="shared" si="50"/>
        <v>0.63222697577654052</v>
      </c>
      <c r="E67" s="44">
        <v>0</v>
      </c>
      <c r="F67" s="44">
        <v>0</v>
      </c>
      <c r="G67" s="44">
        <v>0.60806335204502071</v>
      </c>
      <c r="H67" s="44">
        <v>2.4163623731519826E-2</v>
      </c>
      <c r="I67" s="44">
        <f t="shared" si="2"/>
        <v>0.44754948080537249</v>
      </c>
      <c r="J67" s="44">
        <v>0</v>
      </c>
      <c r="K67" s="44">
        <v>0</v>
      </c>
      <c r="L67" s="44">
        <v>0.49873719412764816</v>
      </c>
      <c r="M67" s="44">
        <v>-5.1187713322275695E-2</v>
      </c>
      <c r="N67" s="44">
        <f t="shared" si="4"/>
        <v>-0.18467749497116803</v>
      </c>
      <c r="O67" s="44">
        <f t="shared" si="5"/>
        <v>-29.210631948175838</v>
      </c>
      <c r="P67" s="44">
        <f t="shared" si="51"/>
        <v>0</v>
      </c>
      <c r="Q67" s="44">
        <f t="shared" si="52"/>
        <v>0</v>
      </c>
      <c r="R67" s="44">
        <f t="shared" si="53"/>
        <v>0</v>
      </c>
      <c r="S67" s="44">
        <f t="shared" si="54"/>
        <v>0</v>
      </c>
      <c r="T67" s="44">
        <f t="shared" si="6"/>
        <v>-0.10932615791737255</v>
      </c>
      <c r="U67" s="44">
        <f t="shared" si="7"/>
        <v>-17.979402565487632</v>
      </c>
      <c r="V67" s="44">
        <f t="shared" si="8"/>
        <v>-7.5351337053795514E-2</v>
      </c>
      <c r="W67" s="44">
        <f t="shared" si="9"/>
        <v>-311.83790101608292</v>
      </c>
      <c r="X67" s="46" t="s">
        <v>256</v>
      </c>
      <c r="Y67" s="51"/>
      <c r="Z67" s="51"/>
    </row>
    <row r="68" spans="1:26" ht="130.5" customHeight="1" x14ac:dyDescent="0.25">
      <c r="A68" s="41" t="s">
        <v>82</v>
      </c>
      <c r="B68" s="42" t="s">
        <v>173</v>
      </c>
      <c r="C68" s="43" t="s">
        <v>99</v>
      </c>
      <c r="D68" s="44">
        <f t="shared" si="50"/>
        <v>1.813541903500376E-2</v>
      </c>
      <c r="E68" s="44">
        <v>0</v>
      </c>
      <c r="F68" s="44">
        <v>0</v>
      </c>
      <c r="G68" s="44">
        <v>1.7442285937927307E-2</v>
      </c>
      <c r="H68" s="44">
        <v>6.9313309707645307E-4</v>
      </c>
      <c r="I68" s="44">
        <f t="shared" si="2"/>
        <v>2.7936049382761154E-2</v>
      </c>
      <c r="J68" s="44">
        <v>0</v>
      </c>
      <c r="K68" s="44">
        <v>0</v>
      </c>
      <c r="L68" s="44">
        <v>2.9167756993867623E-2</v>
      </c>
      <c r="M68" s="44">
        <v>-1.2317076111064678E-3</v>
      </c>
      <c r="N68" s="44">
        <f t="shared" si="4"/>
        <v>9.8006303477573935E-3</v>
      </c>
      <c r="O68" s="44">
        <f t="shared" si="5"/>
        <v>54.041377973350812</v>
      </c>
      <c r="P68" s="44">
        <f t="shared" si="51"/>
        <v>0</v>
      </c>
      <c r="Q68" s="44">
        <f t="shared" si="52"/>
        <v>0</v>
      </c>
      <c r="R68" s="44">
        <f t="shared" si="53"/>
        <v>0</v>
      </c>
      <c r="S68" s="44">
        <f t="shared" si="54"/>
        <v>0</v>
      </c>
      <c r="T68" s="44">
        <f t="shared" si="6"/>
        <v>1.1725471055940316E-2</v>
      </c>
      <c r="U68" s="44">
        <f t="shared" si="7"/>
        <v>67.224394197344935</v>
      </c>
      <c r="V68" s="44">
        <f t="shared" si="8"/>
        <v>-1.9248407081829209E-3</v>
      </c>
      <c r="W68" s="44">
        <f t="shared" si="9"/>
        <v>-277.70145680557647</v>
      </c>
      <c r="X68" s="46" t="s">
        <v>256</v>
      </c>
      <c r="Y68" s="51"/>
      <c r="Z68" s="51"/>
    </row>
    <row r="69" spans="1:26" ht="93.75" customHeight="1" x14ac:dyDescent="0.25">
      <c r="A69" s="41" t="s">
        <v>82</v>
      </c>
      <c r="B69" s="42" t="s">
        <v>174</v>
      </c>
      <c r="C69" s="43" t="s">
        <v>100</v>
      </c>
      <c r="D69" s="44">
        <f t="shared" si="50"/>
        <v>0.14407660155462246</v>
      </c>
      <c r="E69" s="44">
        <v>0</v>
      </c>
      <c r="F69" s="44">
        <v>0</v>
      </c>
      <c r="G69" s="44">
        <v>0.13857001464537849</v>
      </c>
      <c r="H69" s="44">
        <v>5.5065869092439639E-3</v>
      </c>
      <c r="I69" s="44">
        <f t="shared" si="2"/>
        <v>0</v>
      </c>
      <c r="J69" s="44">
        <v>0</v>
      </c>
      <c r="K69" s="44">
        <v>0</v>
      </c>
      <c r="L69" s="44">
        <v>0</v>
      </c>
      <c r="M69" s="44">
        <v>0</v>
      </c>
      <c r="N69" s="44">
        <f t="shared" si="4"/>
        <v>-0.14407660155462246</v>
      </c>
      <c r="O69" s="44">
        <f t="shared" si="5"/>
        <v>-100</v>
      </c>
      <c r="P69" s="44">
        <f t="shared" si="51"/>
        <v>0</v>
      </c>
      <c r="Q69" s="44">
        <f t="shared" si="52"/>
        <v>0</v>
      </c>
      <c r="R69" s="44">
        <f t="shared" si="53"/>
        <v>0</v>
      </c>
      <c r="S69" s="44">
        <f t="shared" si="54"/>
        <v>0</v>
      </c>
      <c r="T69" s="44">
        <f t="shared" si="6"/>
        <v>-0.13857001464537849</v>
      </c>
      <c r="U69" s="44">
        <f t="shared" si="7"/>
        <v>-100</v>
      </c>
      <c r="V69" s="44">
        <f t="shared" si="8"/>
        <v>-5.5065869092439639E-3</v>
      </c>
      <c r="W69" s="44">
        <f t="shared" si="9"/>
        <v>-100</v>
      </c>
      <c r="X69" s="46" t="s">
        <v>264</v>
      </c>
      <c r="Y69" s="51"/>
      <c r="Z69" s="51"/>
    </row>
    <row r="70" spans="1:26" ht="112.5" customHeight="1" x14ac:dyDescent="0.25">
      <c r="A70" s="41" t="s">
        <v>82</v>
      </c>
      <c r="B70" s="42" t="s">
        <v>175</v>
      </c>
      <c r="C70" s="43" t="s">
        <v>101</v>
      </c>
      <c r="D70" s="44">
        <f t="shared" si="50"/>
        <v>12.374614871413117</v>
      </c>
      <c r="E70" s="44">
        <v>0</v>
      </c>
      <c r="F70" s="44">
        <v>0</v>
      </c>
      <c r="G70" s="44">
        <v>10.702996190981764</v>
      </c>
      <c r="H70" s="44">
        <v>1.6716186804313531</v>
      </c>
      <c r="I70" s="44">
        <f t="shared" si="2"/>
        <v>4.0778596503931093</v>
      </c>
      <c r="J70" s="44">
        <v>0</v>
      </c>
      <c r="K70" s="44">
        <v>0</v>
      </c>
      <c r="L70" s="44">
        <v>4.0023074448379585</v>
      </c>
      <c r="M70" s="44">
        <v>7.5552205555150465E-2</v>
      </c>
      <c r="N70" s="44">
        <f t="shared" si="4"/>
        <v>-8.2967552210200068</v>
      </c>
      <c r="O70" s="44">
        <f t="shared" si="5"/>
        <v>-67.046573224565819</v>
      </c>
      <c r="P70" s="44">
        <f t="shared" si="51"/>
        <v>0</v>
      </c>
      <c r="Q70" s="44">
        <f t="shared" si="52"/>
        <v>0</v>
      </c>
      <c r="R70" s="44">
        <f t="shared" si="53"/>
        <v>0</v>
      </c>
      <c r="S70" s="44">
        <f t="shared" si="54"/>
        <v>0</v>
      </c>
      <c r="T70" s="44">
        <f t="shared" si="6"/>
        <v>-6.7006887461438058</v>
      </c>
      <c r="U70" s="44">
        <f t="shared" si="7"/>
        <v>-62.605728588315657</v>
      </c>
      <c r="V70" s="44">
        <f t="shared" si="8"/>
        <v>-1.5960664748762026</v>
      </c>
      <c r="W70" s="44">
        <f t="shared" si="9"/>
        <v>-95.480296646621909</v>
      </c>
      <c r="X70" s="46" t="s">
        <v>265</v>
      </c>
      <c r="Y70" s="51"/>
      <c r="Z70" s="51"/>
    </row>
    <row r="71" spans="1:26" ht="95.25" customHeight="1" x14ac:dyDescent="0.25">
      <c r="A71" s="41" t="s">
        <v>82</v>
      </c>
      <c r="B71" s="42" t="s">
        <v>176</v>
      </c>
      <c r="C71" s="43" t="s">
        <v>102</v>
      </c>
      <c r="D71" s="44">
        <f t="shared" si="50"/>
        <v>28.164362200247279</v>
      </c>
      <c r="E71" s="44">
        <v>0</v>
      </c>
      <c r="F71" s="44">
        <v>0</v>
      </c>
      <c r="G71" s="44">
        <v>23.682708688582121</v>
      </c>
      <c r="H71" s="44">
        <v>4.481653511665157</v>
      </c>
      <c r="I71" s="44">
        <f t="shared" si="2"/>
        <v>15.777579227262468</v>
      </c>
      <c r="J71" s="44">
        <v>0</v>
      </c>
      <c r="K71" s="44">
        <v>0</v>
      </c>
      <c r="L71" s="44">
        <v>13.459309164765548</v>
      </c>
      <c r="M71" s="44">
        <v>2.3182700624969201</v>
      </c>
      <c r="N71" s="44">
        <f t="shared" si="4"/>
        <v>-12.386782972984811</v>
      </c>
      <c r="O71" s="44">
        <f t="shared" si="5"/>
        <v>-43.980342551041538</v>
      </c>
      <c r="P71" s="44">
        <f t="shared" si="51"/>
        <v>0</v>
      </c>
      <c r="Q71" s="44">
        <f t="shared" si="52"/>
        <v>0</v>
      </c>
      <c r="R71" s="44">
        <f t="shared" si="53"/>
        <v>0</v>
      </c>
      <c r="S71" s="44">
        <f t="shared" si="54"/>
        <v>0</v>
      </c>
      <c r="T71" s="44">
        <f t="shared" si="6"/>
        <v>-10.223399523816573</v>
      </c>
      <c r="U71" s="44">
        <f t="shared" si="7"/>
        <v>-43.168201991799471</v>
      </c>
      <c r="V71" s="44">
        <f t="shared" si="8"/>
        <v>-2.1633834491682369</v>
      </c>
      <c r="W71" s="44">
        <f t="shared" si="9"/>
        <v>-48.271992547778027</v>
      </c>
      <c r="X71" s="46" t="s">
        <v>266</v>
      </c>
      <c r="Y71" s="51"/>
      <c r="Z71" s="51"/>
    </row>
    <row r="72" spans="1:26" ht="100.5" customHeight="1" x14ac:dyDescent="0.25">
      <c r="A72" s="41" t="s">
        <v>82</v>
      </c>
      <c r="B72" s="42" t="s">
        <v>177</v>
      </c>
      <c r="C72" s="43" t="s">
        <v>103</v>
      </c>
      <c r="D72" s="44">
        <f t="shared" si="50"/>
        <v>0.73039180799999981</v>
      </c>
      <c r="E72" s="44">
        <v>0</v>
      </c>
      <c r="F72" s="44">
        <v>0</v>
      </c>
      <c r="G72" s="44">
        <v>0.61285952564321755</v>
      </c>
      <c r="H72" s="44">
        <v>0.11753228235678227</v>
      </c>
      <c r="I72" s="44">
        <f t="shared" si="2"/>
        <v>0</v>
      </c>
      <c r="J72" s="44">
        <v>0</v>
      </c>
      <c r="K72" s="44">
        <v>0</v>
      </c>
      <c r="L72" s="44">
        <v>0</v>
      </c>
      <c r="M72" s="44">
        <v>0</v>
      </c>
      <c r="N72" s="44">
        <f t="shared" si="4"/>
        <v>-0.73039180799999981</v>
      </c>
      <c r="O72" s="44">
        <f t="shared" si="5"/>
        <v>-100</v>
      </c>
      <c r="P72" s="44">
        <f t="shared" si="51"/>
        <v>0</v>
      </c>
      <c r="Q72" s="44">
        <f t="shared" si="52"/>
        <v>0</v>
      </c>
      <c r="R72" s="44">
        <f t="shared" si="53"/>
        <v>0</v>
      </c>
      <c r="S72" s="44">
        <f t="shared" si="54"/>
        <v>0</v>
      </c>
      <c r="T72" s="44">
        <f t="shared" si="6"/>
        <v>-0.61285952564321755</v>
      </c>
      <c r="U72" s="44">
        <f t="shared" si="7"/>
        <v>-100</v>
      </c>
      <c r="V72" s="44">
        <f t="shared" si="8"/>
        <v>-0.11753228235678227</v>
      </c>
      <c r="W72" s="44">
        <f t="shared" si="9"/>
        <v>-100</v>
      </c>
      <c r="X72" s="46" t="s">
        <v>256</v>
      </c>
      <c r="Y72" s="51"/>
      <c r="Z72" s="51"/>
    </row>
    <row r="73" spans="1:26" ht="95.25" customHeight="1" x14ac:dyDescent="0.25">
      <c r="A73" s="41" t="s">
        <v>82</v>
      </c>
      <c r="B73" s="42" t="s">
        <v>178</v>
      </c>
      <c r="C73" s="43" t="s">
        <v>104</v>
      </c>
      <c r="D73" s="44">
        <f t="shared" si="50"/>
        <v>1.5717731553101753</v>
      </c>
      <c r="E73" s="44">
        <v>0</v>
      </c>
      <c r="F73" s="44">
        <v>0</v>
      </c>
      <c r="G73" s="44">
        <v>1.3273680364883447</v>
      </c>
      <c r="H73" s="44">
        <v>0.24440511882183069</v>
      </c>
      <c r="I73" s="44">
        <f t="shared" si="2"/>
        <v>0.16248533087044711</v>
      </c>
      <c r="J73" s="44">
        <v>0</v>
      </c>
      <c r="K73" s="44">
        <v>0</v>
      </c>
      <c r="L73" s="44">
        <v>0.16931061586140098</v>
      </c>
      <c r="M73" s="44">
        <v>-6.8252849909538685E-3</v>
      </c>
      <c r="N73" s="44">
        <f t="shared" si="4"/>
        <v>-1.4092878244397282</v>
      </c>
      <c r="O73" s="44">
        <f t="shared" si="5"/>
        <v>-89.662291258665633</v>
      </c>
      <c r="P73" s="44">
        <f t="shared" si="51"/>
        <v>0</v>
      </c>
      <c r="Q73" s="44">
        <f t="shared" si="52"/>
        <v>0</v>
      </c>
      <c r="R73" s="44">
        <f t="shared" si="53"/>
        <v>0</v>
      </c>
      <c r="S73" s="44">
        <f t="shared" si="54"/>
        <v>0</v>
      </c>
      <c r="T73" s="44">
        <f t="shared" si="6"/>
        <v>-1.1580574206269436</v>
      </c>
      <c r="U73" s="44">
        <f t="shared" si="7"/>
        <v>-87.244636663895761</v>
      </c>
      <c r="V73" s="44">
        <f t="shared" si="8"/>
        <v>-0.25123040381278455</v>
      </c>
      <c r="W73" s="44">
        <f t="shared" si="9"/>
        <v>-102.79261131021131</v>
      </c>
      <c r="X73" s="46" t="s">
        <v>267</v>
      </c>
      <c r="Y73" s="51"/>
      <c r="Z73" s="51"/>
    </row>
    <row r="74" spans="1:26" ht="147.75" customHeight="1" x14ac:dyDescent="0.25">
      <c r="A74" s="41" t="s">
        <v>82</v>
      </c>
      <c r="B74" s="42" t="s">
        <v>179</v>
      </c>
      <c r="C74" s="43" t="s">
        <v>129</v>
      </c>
      <c r="D74" s="44">
        <f t="shared" si="50"/>
        <v>1.6508388000000003</v>
      </c>
      <c r="E74" s="44">
        <v>0</v>
      </c>
      <c r="F74" s="44">
        <v>0</v>
      </c>
      <c r="G74" s="44">
        <v>1.3756990000000002</v>
      </c>
      <c r="H74" s="44">
        <v>0.27513979999999999</v>
      </c>
      <c r="I74" s="44">
        <f t="shared" si="2"/>
        <v>1.6508388000000003</v>
      </c>
      <c r="J74" s="44">
        <v>0</v>
      </c>
      <c r="K74" s="44">
        <v>0</v>
      </c>
      <c r="L74" s="44">
        <v>1.375699</v>
      </c>
      <c r="M74" s="44">
        <v>0.27513980000000016</v>
      </c>
      <c r="N74" s="44">
        <f t="shared" si="4"/>
        <v>0</v>
      </c>
      <c r="O74" s="44">
        <f t="shared" si="5"/>
        <v>0</v>
      </c>
      <c r="P74" s="44">
        <f t="shared" si="51"/>
        <v>0</v>
      </c>
      <c r="Q74" s="44">
        <f t="shared" si="52"/>
        <v>0</v>
      </c>
      <c r="R74" s="44">
        <f t="shared" si="53"/>
        <v>0</v>
      </c>
      <c r="S74" s="44">
        <f t="shared" si="54"/>
        <v>0</v>
      </c>
      <c r="T74" s="44">
        <f t="shared" si="6"/>
        <v>0</v>
      </c>
      <c r="U74" s="44">
        <f t="shared" si="7"/>
        <v>0</v>
      </c>
      <c r="V74" s="44">
        <f t="shared" si="8"/>
        <v>0</v>
      </c>
      <c r="W74" s="44">
        <f t="shared" si="9"/>
        <v>0</v>
      </c>
      <c r="X74" s="46">
        <v>0</v>
      </c>
      <c r="Y74" s="51"/>
      <c r="Z74" s="51"/>
    </row>
    <row r="75" spans="1:26" ht="144.75" customHeight="1" x14ac:dyDescent="0.25">
      <c r="A75" s="41" t="s">
        <v>82</v>
      </c>
      <c r="B75" s="42" t="s">
        <v>180</v>
      </c>
      <c r="C75" s="43" t="s">
        <v>130</v>
      </c>
      <c r="D75" s="44">
        <f t="shared" si="50"/>
        <v>0</v>
      </c>
      <c r="E75" s="44">
        <v>0</v>
      </c>
      <c r="F75" s="44">
        <v>0</v>
      </c>
      <c r="G75" s="44">
        <v>0</v>
      </c>
      <c r="H75" s="44">
        <v>0</v>
      </c>
      <c r="I75" s="44">
        <f t="shared" si="2"/>
        <v>0</v>
      </c>
      <c r="J75" s="44">
        <v>0</v>
      </c>
      <c r="K75" s="44">
        <v>0</v>
      </c>
      <c r="L75" s="44">
        <v>0</v>
      </c>
      <c r="M75" s="44">
        <v>0</v>
      </c>
      <c r="N75" s="44">
        <f t="shared" si="4"/>
        <v>0</v>
      </c>
      <c r="O75" s="44">
        <f t="shared" si="5"/>
        <v>0</v>
      </c>
      <c r="P75" s="44">
        <f t="shared" si="51"/>
        <v>0</v>
      </c>
      <c r="Q75" s="44">
        <f t="shared" si="52"/>
        <v>0</v>
      </c>
      <c r="R75" s="44">
        <f t="shared" si="53"/>
        <v>0</v>
      </c>
      <c r="S75" s="44">
        <f t="shared" si="54"/>
        <v>0</v>
      </c>
      <c r="T75" s="44">
        <f t="shared" si="6"/>
        <v>0</v>
      </c>
      <c r="U75" s="44">
        <f t="shared" si="7"/>
        <v>0</v>
      </c>
      <c r="V75" s="44">
        <f t="shared" si="8"/>
        <v>0</v>
      </c>
      <c r="W75" s="44">
        <f t="shared" si="9"/>
        <v>0</v>
      </c>
      <c r="X75" s="46">
        <v>0</v>
      </c>
      <c r="Y75" s="51"/>
      <c r="Z75" s="51"/>
    </row>
    <row r="76" spans="1:26" ht="95.25" customHeight="1" x14ac:dyDescent="0.25">
      <c r="A76" s="41" t="s">
        <v>82</v>
      </c>
      <c r="B76" s="42" t="s">
        <v>206</v>
      </c>
      <c r="C76" s="43" t="s">
        <v>195</v>
      </c>
      <c r="D76" s="44">
        <f t="shared" si="50"/>
        <v>2.0747268383590308E-2</v>
      </c>
      <c r="E76" s="44">
        <v>0</v>
      </c>
      <c r="F76" s="44">
        <v>0</v>
      </c>
      <c r="G76" s="44">
        <v>1.9954310781516826E-2</v>
      </c>
      <c r="H76" s="44">
        <v>7.9295760207348043E-4</v>
      </c>
      <c r="I76" s="44">
        <f t="shared" si="2"/>
        <v>3.8443891106461611E-2</v>
      </c>
      <c r="J76" s="44">
        <v>0</v>
      </c>
      <c r="K76" s="44">
        <v>0</v>
      </c>
      <c r="L76" s="44">
        <v>3.8652448454089529E-2</v>
      </c>
      <c r="M76" s="44">
        <v>-2.0855734762791655E-4</v>
      </c>
      <c r="N76" s="44">
        <f t="shared" si="4"/>
        <v>1.7696622722871303E-2</v>
      </c>
      <c r="O76" s="44">
        <f t="shared" si="5"/>
        <v>85.29615752629941</v>
      </c>
      <c r="P76" s="44">
        <f t="shared" si="51"/>
        <v>0</v>
      </c>
      <c r="Q76" s="44">
        <f t="shared" si="52"/>
        <v>0</v>
      </c>
      <c r="R76" s="44">
        <f t="shared" si="53"/>
        <v>0</v>
      </c>
      <c r="S76" s="44">
        <f t="shared" si="54"/>
        <v>0</v>
      </c>
      <c r="T76" s="44">
        <f t="shared" si="6"/>
        <v>1.8698137672572702E-2</v>
      </c>
      <c r="U76" s="44">
        <f t="shared" si="7"/>
        <v>93.704753209979643</v>
      </c>
      <c r="V76" s="44">
        <f t="shared" si="8"/>
        <v>-1.001514949701397E-3</v>
      </c>
      <c r="W76" s="44">
        <f t="shared" si="9"/>
        <v>-126.30119782981666</v>
      </c>
      <c r="X76" s="46" t="s">
        <v>264</v>
      </c>
      <c r="Y76" s="51"/>
      <c r="Z76" s="51"/>
    </row>
    <row r="77" spans="1:26" ht="126.75" customHeight="1" x14ac:dyDescent="0.25">
      <c r="A77" s="41" t="s">
        <v>82</v>
      </c>
      <c r="B77" s="42" t="s">
        <v>181</v>
      </c>
      <c r="C77" s="43" t="s">
        <v>107</v>
      </c>
      <c r="D77" s="44">
        <f t="shared" si="50"/>
        <v>191.36390582515733</v>
      </c>
      <c r="E77" s="44">
        <v>0</v>
      </c>
      <c r="F77" s="44">
        <v>0</v>
      </c>
      <c r="G77" s="44">
        <v>159.70636502180071</v>
      </c>
      <c r="H77" s="44">
        <v>31.657540803356618</v>
      </c>
      <c r="I77" s="44">
        <f t="shared" si="2"/>
        <v>56.178832160042575</v>
      </c>
      <c r="J77" s="44">
        <v>0</v>
      </c>
      <c r="K77" s="44">
        <v>0</v>
      </c>
      <c r="L77" s="44">
        <v>47.36100855457785</v>
      </c>
      <c r="M77" s="44">
        <v>8.8178236054647279</v>
      </c>
      <c r="N77" s="44">
        <f t="shared" si="4"/>
        <v>-135.18507366511477</v>
      </c>
      <c r="O77" s="44">
        <f t="shared" si="5"/>
        <v>-70.642931895750891</v>
      </c>
      <c r="P77" s="44">
        <f t="shared" si="51"/>
        <v>0</v>
      </c>
      <c r="Q77" s="44">
        <f t="shared" si="52"/>
        <v>0</v>
      </c>
      <c r="R77" s="44">
        <f t="shared" si="53"/>
        <v>0</v>
      </c>
      <c r="S77" s="44">
        <f t="shared" si="54"/>
        <v>0</v>
      </c>
      <c r="T77" s="44">
        <f t="shared" si="6"/>
        <v>-112.34535646722286</v>
      </c>
      <c r="U77" s="44">
        <f t="shared" si="7"/>
        <v>-70.344946146565391</v>
      </c>
      <c r="V77" s="44">
        <f t="shared" si="8"/>
        <v>-22.83971719789189</v>
      </c>
      <c r="W77" s="44">
        <f t="shared" si="9"/>
        <v>-72.146214198262101</v>
      </c>
      <c r="X77" s="46" t="s">
        <v>268</v>
      </c>
      <c r="Y77" s="51"/>
      <c r="Z77" s="51"/>
    </row>
    <row r="78" spans="1:26" ht="98.25" customHeight="1" x14ac:dyDescent="0.25">
      <c r="A78" s="41" t="s">
        <v>82</v>
      </c>
      <c r="B78" s="42" t="s">
        <v>108</v>
      </c>
      <c r="C78" s="43" t="s">
        <v>109</v>
      </c>
      <c r="D78" s="44">
        <f t="shared" si="50"/>
        <v>0</v>
      </c>
      <c r="E78" s="44">
        <v>0</v>
      </c>
      <c r="F78" s="44">
        <v>0</v>
      </c>
      <c r="G78" s="44">
        <v>0</v>
      </c>
      <c r="H78" s="44">
        <v>0</v>
      </c>
      <c r="I78" s="44">
        <f t="shared" si="2"/>
        <v>1.9275109777021245E-3</v>
      </c>
      <c r="J78" s="44">
        <v>0</v>
      </c>
      <c r="K78" s="44">
        <v>0</v>
      </c>
      <c r="L78" s="44">
        <v>1.9272681058043781E-3</v>
      </c>
      <c r="M78" s="44">
        <v>2.4287189774629956E-7</v>
      </c>
      <c r="N78" s="44">
        <f t="shared" si="4"/>
        <v>1.9275109777021245E-3</v>
      </c>
      <c r="O78" s="44">
        <f t="shared" si="5"/>
        <v>0</v>
      </c>
      <c r="P78" s="44">
        <f t="shared" si="51"/>
        <v>0</v>
      </c>
      <c r="Q78" s="44">
        <f t="shared" si="52"/>
        <v>0</v>
      </c>
      <c r="R78" s="44">
        <f t="shared" si="53"/>
        <v>0</v>
      </c>
      <c r="S78" s="44">
        <f t="shared" si="54"/>
        <v>0</v>
      </c>
      <c r="T78" s="44">
        <f t="shared" si="6"/>
        <v>1.9272681058043781E-3</v>
      </c>
      <c r="U78" s="44">
        <f t="shared" si="7"/>
        <v>0</v>
      </c>
      <c r="V78" s="44">
        <f t="shared" si="8"/>
        <v>2.4287189774629956E-7</v>
      </c>
      <c r="W78" s="44">
        <f t="shared" si="9"/>
        <v>0</v>
      </c>
      <c r="X78" s="46">
        <v>0</v>
      </c>
      <c r="Y78" s="51"/>
      <c r="Z78" s="51"/>
    </row>
    <row r="79" spans="1:26" ht="75.75" customHeight="1" x14ac:dyDescent="0.25">
      <c r="A79" s="41" t="s">
        <v>82</v>
      </c>
      <c r="B79" s="42" t="s">
        <v>110</v>
      </c>
      <c r="C79" s="43" t="s">
        <v>111</v>
      </c>
      <c r="D79" s="44">
        <f t="shared" si="50"/>
        <v>8.6028655374999999E-2</v>
      </c>
      <c r="E79" s="44">
        <v>0</v>
      </c>
      <c r="F79" s="44">
        <v>0</v>
      </c>
      <c r="G79" s="44">
        <v>8.2740652587620006E-2</v>
      </c>
      <c r="H79" s="44">
        <v>3.2880027873799945E-3</v>
      </c>
      <c r="I79" s="44">
        <f t="shared" si="2"/>
        <v>3.1277313771684433E-2</v>
      </c>
      <c r="J79" s="44">
        <v>0</v>
      </c>
      <c r="K79" s="44">
        <v>0</v>
      </c>
      <c r="L79" s="44">
        <v>3.3685092219687816E-2</v>
      </c>
      <c r="M79" s="44">
        <v>-2.4077784480033824E-3</v>
      </c>
      <c r="N79" s="44">
        <f t="shared" si="4"/>
        <v>-5.4751341603315566E-2</v>
      </c>
      <c r="O79" s="44">
        <f t="shared" si="5"/>
        <v>-63.643144676217211</v>
      </c>
      <c r="P79" s="44">
        <f t="shared" si="51"/>
        <v>0</v>
      </c>
      <c r="Q79" s="44">
        <f t="shared" si="52"/>
        <v>0</v>
      </c>
      <c r="R79" s="44">
        <f t="shared" si="53"/>
        <v>0</v>
      </c>
      <c r="S79" s="44">
        <f t="shared" si="54"/>
        <v>0</v>
      </c>
      <c r="T79" s="44">
        <f t="shared" si="6"/>
        <v>-4.905556036793219E-2</v>
      </c>
      <c r="U79" s="44">
        <f t="shared" si="7"/>
        <v>-59.288341140388937</v>
      </c>
      <c r="V79" s="44">
        <f t="shared" si="8"/>
        <v>-5.6957812353833764E-3</v>
      </c>
      <c r="W79" s="44">
        <f t="shared" si="9"/>
        <v>-173.22920945337736</v>
      </c>
      <c r="X79" s="46" t="s">
        <v>264</v>
      </c>
      <c r="Y79" s="51"/>
      <c r="Z79" s="51"/>
    </row>
    <row r="80" spans="1:26" ht="72.75" customHeight="1" x14ac:dyDescent="0.25">
      <c r="A80" s="41" t="s">
        <v>82</v>
      </c>
      <c r="B80" s="42" t="s">
        <v>112</v>
      </c>
      <c r="C80" s="43" t="s">
        <v>113</v>
      </c>
      <c r="D80" s="44">
        <f t="shared" si="50"/>
        <v>0</v>
      </c>
      <c r="E80" s="44">
        <v>0</v>
      </c>
      <c r="F80" s="44">
        <v>0</v>
      </c>
      <c r="G80" s="44">
        <v>0</v>
      </c>
      <c r="H80" s="44">
        <v>0</v>
      </c>
      <c r="I80" s="44">
        <f t="shared" si="2"/>
        <v>0</v>
      </c>
      <c r="J80" s="44">
        <v>0</v>
      </c>
      <c r="K80" s="44">
        <v>0</v>
      </c>
      <c r="L80" s="44">
        <v>0</v>
      </c>
      <c r="M80" s="44">
        <v>0</v>
      </c>
      <c r="N80" s="44">
        <f t="shared" si="4"/>
        <v>0</v>
      </c>
      <c r="O80" s="44">
        <f t="shared" si="5"/>
        <v>0</v>
      </c>
      <c r="P80" s="44">
        <f t="shared" si="51"/>
        <v>0</v>
      </c>
      <c r="Q80" s="44">
        <f t="shared" si="52"/>
        <v>0</v>
      </c>
      <c r="R80" s="44">
        <f t="shared" si="53"/>
        <v>0</v>
      </c>
      <c r="S80" s="44">
        <f t="shared" si="54"/>
        <v>0</v>
      </c>
      <c r="T80" s="44">
        <f t="shared" si="6"/>
        <v>0</v>
      </c>
      <c r="U80" s="44">
        <f t="shared" si="7"/>
        <v>0</v>
      </c>
      <c r="V80" s="44">
        <f t="shared" si="8"/>
        <v>0</v>
      </c>
      <c r="W80" s="44">
        <f t="shared" si="9"/>
        <v>0</v>
      </c>
      <c r="X80" s="46">
        <v>0</v>
      </c>
      <c r="Y80" s="51"/>
      <c r="Z80" s="51"/>
    </row>
    <row r="81" spans="1:26" ht="31.5" x14ac:dyDescent="0.25">
      <c r="A81" s="41" t="s">
        <v>82</v>
      </c>
      <c r="B81" s="42" t="s">
        <v>114</v>
      </c>
      <c r="C81" s="43" t="s">
        <v>115</v>
      </c>
      <c r="D81" s="44">
        <f t="shared" si="50"/>
        <v>0</v>
      </c>
      <c r="E81" s="44">
        <v>0</v>
      </c>
      <c r="F81" s="44">
        <v>0</v>
      </c>
      <c r="G81" s="44">
        <v>0</v>
      </c>
      <c r="H81" s="44">
        <v>0</v>
      </c>
      <c r="I81" s="44">
        <f t="shared" si="2"/>
        <v>0</v>
      </c>
      <c r="J81" s="44">
        <v>0</v>
      </c>
      <c r="K81" s="44">
        <v>0</v>
      </c>
      <c r="L81" s="44">
        <v>0</v>
      </c>
      <c r="M81" s="44">
        <v>0</v>
      </c>
      <c r="N81" s="44">
        <f t="shared" si="4"/>
        <v>0</v>
      </c>
      <c r="O81" s="44">
        <f t="shared" si="5"/>
        <v>0</v>
      </c>
      <c r="P81" s="44">
        <f t="shared" si="51"/>
        <v>0</v>
      </c>
      <c r="Q81" s="44">
        <f t="shared" si="52"/>
        <v>0</v>
      </c>
      <c r="R81" s="44">
        <f t="shared" si="53"/>
        <v>0</v>
      </c>
      <c r="S81" s="44">
        <f t="shared" si="54"/>
        <v>0</v>
      </c>
      <c r="T81" s="44">
        <f t="shared" si="6"/>
        <v>0</v>
      </c>
      <c r="U81" s="44">
        <f t="shared" si="7"/>
        <v>0</v>
      </c>
      <c r="V81" s="44">
        <f t="shared" si="8"/>
        <v>0</v>
      </c>
      <c r="W81" s="44">
        <f t="shared" si="9"/>
        <v>0</v>
      </c>
      <c r="X81" s="46">
        <v>0</v>
      </c>
      <c r="Y81" s="51"/>
      <c r="Z81" s="51"/>
    </row>
    <row r="82" spans="1:26" ht="66.75" customHeight="1" x14ac:dyDescent="0.25">
      <c r="A82" s="41" t="s">
        <v>82</v>
      </c>
      <c r="B82" s="42" t="s">
        <v>116</v>
      </c>
      <c r="C82" s="43" t="s">
        <v>117</v>
      </c>
      <c r="D82" s="44">
        <f t="shared" si="50"/>
        <v>0</v>
      </c>
      <c r="E82" s="44">
        <v>0</v>
      </c>
      <c r="F82" s="44">
        <v>0</v>
      </c>
      <c r="G82" s="44">
        <v>0</v>
      </c>
      <c r="H82" s="44">
        <v>0</v>
      </c>
      <c r="I82" s="44">
        <f t="shared" si="2"/>
        <v>0</v>
      </c>
      <c r="J82" s="44">
        <v>0</v>
      </c>
      <c r="K82" s="44">
        <v>0</v>
      </c>
      <c r="L82" s="44">
        <v>0</v>
      </c>
      <c r="M82" s="44">
        <v>0</v>
      </c>
      <c r="N82" s="44">
        <f t="shared" si="4"/>
        <v>0</v>
      </c>
      <c r="O82" s="44">
        <f t="shared" si="5"/>
        <v>0</v>
      </c>
      <c r="P82" s="44">
        <f t="shared" si="51"/>
        <v>0</v>
      </c>
      <c r="Q82" s="44">
        <f t="shared" si="52"/>
        <v>0</v>
      </c>
      <c r="R82" s="44">
        <f t="shared" si="53"/>
        <v>0</v>
      </c>
      <c r="S82" s="44">
        <f t="shared" si="54"/>
        <v>0</v>
      </c>
      <c r="T82" s="44">
        <f t="shared" si="6"/>
        <v>0</v>
      </c>
      <c r="U82" s="44">
        <f t="shared" si="7"/>
        <v>0</v>
      </c>
      <c r="V82" s="44">
        <f t="shared" si="8"/>
        <v>0</v>
      </c>
      <c r="W82" s="44">
        <f t="shared" si="9"/>
        <v>0</v>
      </c>
      <c r="X82" s="46">
        <v>0</v>
      </c>
      <c r="Y82" s="51"/>
      <c r="Z82" s="51"/>
    </row>
    <row r="83" spans="1:26" ht="86.25" customHeight="1" x14ac:dyDescent="0.25">
      <c r="A83" s="41" t="s">
        <v>82</v>
      </c>
      <c r="B83" s="42" t="s">
        <v>118</v>
      </c>
      <c r="C83" s="43" t="s">
        <v>119</v>
      </c>
      <c r="D83" s="44">
        <f t="shared" si="50"/>
        <v>0.12561886135000003</v>
      </c>
      <c r="E83" s="44">
        <v>0</v>
      </c>
      <c r="F83" s="44">
        <v>0</v>
      </c>
      <c r="G83" s="44">
        <v>0.12081772660639771</v>
      </c>
      <c r="H83" s="44">
        <v>4.8011347436023085E-3</v>
      </c>
      <c r="I83" s="44">
        <f t="shared" si="2"/>
        <v>3.6159942911713261E-2</v>
      </c>
      <c r="J83" s="44">
        <v>0</v>
      </c>
      <c r="K83" s="44">
        <v>0</v>
      </c>
      <c r="L83" s="44">
        <v>3.6480203194626387E-2</v>
      </c>
      <c r="M83" s="44">
        <v>-3.202602829131269E-4</v>
      </c>
      <c r="N83" s="44">
        <f t="shared" si="4"/>
        <v>-8.9458918438286766E-2</v>
      </c>
      <c r="O83" s="44">
        <f t="shared" si="5"/>
        <v>-71.214559244440039</v>
      </c>
      <c r="P83" s="44">
        <f t="shared" si="51"/>
        <v>0</v>
      </c>
      <c r="Q83" s="44">
        <f t="shared" si="52"/>
        <v>0</v>
      </c>
      <c r="R83" s="44">
        <f t="shared" si="53"/>
        <v>0</v>
      </c>
      <c r="S83" s="44">
        <f t="shared" si="54"/>
        <v>0</v>
      </c>
      <c r="T83" s="44">
        <f t="shared" si="6"/>
        <v>-8.4337523411771323E-2</v>
      </c>
      <c r="U83" s="44">
        <f t="shared" si="7"/>
        <v>-69.805587127564252</v>
      </c>
      <c r="V83" s="44">
        <f t="shared" si="8"/>
        <v>-5.1213950265154356E-3</v>
      </c>
      <c r="W83" s="44">
        <f t="shared" si="9"/>
        <v>-106.67051228545263</v>
      </c>
      <c r="X83" s="46" t="s">
        <v>264</v>
      </c>
      <c r="Y83" s="51"/>
      <c r="Z83" s="51"/>
    </row>
    <row r="84" spans="1:26" ht="90.75" customHeight="1" x14ac:dyDescent="0.25">
      <c r="A84" s="41" t="s">
        <v>82</v>
      </c>
      <c r="B84" s="42" t="s">
        <v>182</v>
      </c>
      <c r="C84" s="43" t="s">
        <v>131</v>
      </c>
      <c r="D84" s="44">
        <f t="shared" si="50"/>
        <v>5.3000000000000005E-2</v>
      </c>
      <c r="E84" s="44">
        <v>0</v>
      </c>
      <c r="F84" s="44">
        <v>0</v>
      </c>
      <c r="G84" s="44">
        <v>4.4166666666666674E-2</v>
      </c>
      <c r="H84" s="44">
        <v>8.8333333333333285E-3</v>
      </c>
      <c r="I84" s="44">
        <f t="shared" si="2"/>
        <v>5.2999999999999999E-2</v>
      </c>
      <c r="J84" s="44">
        <v>0</v>
      </c>
      <c r="K84" s="44">
        <v>0</v>
      </c>
      <c r="L84" s="44">
        <v>5.2999999999999999E-2</v>
      </c>
      <c r="M84" s="44">
        <v>0</v>
      </c>
      <c r="N84" s="44">
        <f t="shared" si="4"/>
        <v>0</v>
      </c>
      <c r="O84" s="44">
        <f t="shared" si="5"/>
        <v>0</v>
      </c>
      <c r="P84" s="44">
        <f t="shared" si="51"/>
        <v>0</v>
      </c>
      <c r="Q84" s="44">
        <f t="shared" si="52"/>
        <v>0</v>
      </c>
      <c r="R84" s="44">
        <f t="shared" si="53"/>
        <v>0</v>
      </c>
      <c r="S84" s="44">
        <f t="shared" si="54"/>
        <v>0</v>
      </c>
      <c r="T84" s="44">
        <f t="shared" si="6"/>
        <v>8.833333333333325E-3</v>
      </c>
      <c r="U84" s="44">
        <f t="shared" si="7"/>
        <v>19.999999999999979</v>
      </c>
      <c r="V84" s="44">
        <f t="shared" si="8"/>
        <v>-8.8333333333333285E-3</v>
      </c>
      <c r="W84" s="44">
        <f t="shared" si="9"/>
        <v>-100</v>
      </c>
      <c r="X84" s="46">
        <v>0</v>
      </c>
      <c r="Y84" s="51"/>
      <c r="Z84" s="51"/>
    </row>
    <row r="85" spans="1:26" ht="57" customHeight="1" x14ac:dyDescent="0.25">
      <c r="A85" s="41" t="s">
        <v>82</v>
      </c>
      <c r="B85" s="42" t="s">
        <v>84</v>
      </c>
      <c r="C85" s="43" t="s">
        <v>120</v>
      </c>
      <c r="D85" s="44">
        <f t="shared" si="50"/>
        <v>0.81526000323832593</v>
      </c>
      <c r="E85" s="44">
        <v>0</v>
      </c>
      <c r="F85" s="44">
        <v>0</v>
      </c>
      <c r="G85" s="44">
        <v>0.77764538775332381</v>
      </c>
      <c r="H85" s="44">
        <v>3.7614615485002105E-2</v>
      </c>
      <c r="I85" s="44">
        <f t="shared" ref="I85:I105" si="55">SUM(J85:M85)</f>
        <v>0.47159246999999993</v>
      </c>
      <c r="J85" s="44">
        <v>0</v>
      </c>
      <c r="K85" s="44">
        <v>0</v>
      </c>
      <c r="L85" s="44">
        <v>0.126</v>
      </c>
      <c r="M85" s="44">
        <v>0.34559246999999993</v>
      </c>
      <c r="N85" s="44">
        <f t="shared" ref="N85:N105" si="56">I85-D85</f>
        <v>-0.343667533238326</v>
      </c>
      <c r="O85" s="44">
        <f t="shared" ref="O85:O105" si="57">IF(D85=0,0,N85/D85*100)</f>
        <v>-42.154347309230289</v>
      </c>
      <c r="P85" s="44">
        <f t="shared" si="51"/>
        <v>0</v>
      </c>
      <c r="Q85" s="44">
        <f t="shared" si="52"/>
        <v>0</v>
      </c>
      <c r="R85" s="44">
        <f t="shared" si="53"/>
        <v>0</v>
      </c>
      <c r="S85" s="44">
        <f t="shared" si="54"/>
        <v>0</v>
      </c>
      <c r="T85" s="44">
        <f t="shared" ref="T85:T105" si="58">L85-G85</f>
        <v>-0.65164538775332381</v>
      </c>
      <c r="U85" s="44">
        <f t="shared" ref="U85:U105" si="59">IF(G85=0,0,T85/G85*100)</f>
        <v>-83.797242035470248</v>
      </c>
      <c r="V85" s="44">
        <f t="shared" ref="V85:V105" si="60">M85-H85</f>
        <v>0.30797785451499782</v>
      </c>
      <c r="W85" s="44">
        <f t="shared" ref="W85:W105" si="61">IF(H85=0,0,V85/H85*100)</f>
        <v>818.77177406690839</v>
      </c>
      <c r="X85" s="46" t="s">
        <v>269</v>
      </c>
      <c r="Y85" s="51"/>
      <c r="Z85" s="51"/>
    </row>
    <row r="86" spans="1:26" ht="48" customHeight="1" x14ac:dyDescent="0.25">
      <c r="A86" s="41" t="s">
        <v>82</v>
      </c>
      <c r="B86" s="42" t="s">
        <v>83</v>
      </c>
      <c r="C86" s="43" t="s">
        <v>121</v>
      </c>
      <c r="D86" s="44">
        <f t="shared" si="50"/>
        <v>0</v>
      </c>
      <c r="E86" s="44">
        <v>0</v>
      </c>
      <c r="F86" s="44">
        <v>0</v>
      </c>
      <c r="G86" s="44">
        <v>0</v>
      </c>
      <c r="H86" s="44">
        <v>0</v>
      </c>
      <c r="I86" s="44">
        <f t="shared" si="55"/>
        <v>0</v>
      </c>
      <c r="J86" s="44">
        <v>0</v>
      </c>
      <c r="K86" s="44">
        <v>0</v>
      </c>
      <c r="L86" s="44">
        <v>0</v>
      </c>
      <c r="M86" s="44">
        <v>0</v>
      </c>
      <c r="N86" s="44">
        <f t="shared" si="56"/>
        <v>0</v>
      </c>
      <c r="O86" s="44">
        <f t="shared" si="57"/>
        <v>0</v>
      </c>
      <c r="P86" s="44">
        <f t="shared" si="51"/>
        <v>0</v>
      </c>
      <c r="Q86" s="44">
        <f t="shared" si="52"/>
        <v>0</v>
      </c>
      <c r="R86" s="44">
        <f t="shared" si="53"/>
        <v>0</v>
      </c>
      <c r="S86" s="44">
        <f t="shared" si="54"/>
        <v>0</v>
      </c>
      <c r="T86" s="44">
        <f t="shared" si="58"/>
        <v>0</v>
      </c>
      <c r="U86" s="44">
        <f t="shared" si="59"/>
        <v>0</v>
      </c>
      <c r="V86" s="44">
        <f t="shared" si="60"/>
        <v>0</v>
      </c>
      <c r="W86" s="44">
        <f t="shared" si="61"/>
        <v>0</v>
      </c>
      <c r="X86" s="46">
        <v>0</v>
      </c>
      <c r="Y86" s="51"/>
      <c r="Z86" s="51"/>
    </row>
    <row r="87" spans="1:26" ht="81.75" customHeight="1" x14ac:dyDescent="0.25">
      <c r="A87" s="41" t="s">
        <v>82</v>
      </c>
      <c r="B87" s="42" t="s">
        <v>122</v>
      </c>
      <c r="C87" s="43" t="s">
        <v>123</v>
      </c>
      <c r="D87" s="44">
        <f t="shared" si="50"/>
        <v>0.17186436964999988</v>
      </c>
      <c r="E87" s="44">
        <v>0</v>
      </c>
      <c r="F87" s="44">
        <v>0</v>
      </c>
      <c r="G87" s="44">
        <v>0.16529573825622454</v>
      </c>
      <c r="H87" s="44">
        <v>6.5686313937753484E-3</v>
      </c>
      <c r="I87" s="44">
        <f t="shared" si="55"/>
        <v>0</v>
      </c>
      <c r="J87" s="44">
        <v>0</v>
      </c>
      <c r="K87" s="44">
        <v>0</v>
      </c>
      <c r="L87" s="44">
        <v>0</v>
      </c>
      <c r="M87" s="44">
        <v>0</v>
      </c>
      <c r="N87" s="44">
        <f t="shared" si="56"/>
        <v>-0.17186436964999988</v>
      </c>
      <c r="O87" s="44">
        <f t="shared" si="57"/>
        <v>-100</v>
      </c>
      <c r="P87" s="44">
        <f t="shared" si="51"/>
        <v>0</v>
      </c>
      <c r="Q87" s="44">
        <f t="shared" si="52"/>
        <v>0</v>
      </c>
      <c r="R87" s="44">
        <f t="shared" si="53"/>
        <v>0</v>
      </c>
      <c r="S87" s="44">
        <f t="shared" si="54"/>
        <v>0</v>
      </c>
      <c r="T87" s="44">
        <f t="shared" si="58"/>
        <v>-0.16529573825622454</v>
      </c>
      <c r="U87" s="44">
        <f t="shared" si="59"/>
        <v>-100</v>
      </c>
      <c r="V87" s="44">
        <f t="shared" si="60"/>
        <v>-6.5686313937753484E-3</v>
      </c>
      <c r="W87" s="44">
        <f t="shared" si="61"/>
        <v>-100</v>
      </c>
      <c r="X87" s="46" t="s">
        <v>264</v>
      </c>
      <c r="Y87" s="51"/>
      <c r="Z87" s="51"/>
    </row>
    <row r="88" spans="1:26" ht="81" customHeight="1" x14ac:dyDescent="0.25">
      <c r="A88" s="41" t="s">
        <v>82</v>
      </c>
      <c r="B88" s="42" t="s">
        <v>207</v>
      </c>
      <c r="C88" s="43" t="s">
        <v>124</v>
      </c>
      <c r="D88" s="44">
        <f t="shared" si="50"/>
        <v>0</v>
      </c>
      <c r="E88" s="44">
        <v>0</v>
      </c>
      <c r="F88" s="44">
        <v>0</v>
      </c>
      <c r="G88" s="44">
        <v>0</v>
      </c>
      <c r="H88" s="44">
        <v>0</v>
      </c>
      <c r="I88" s="44">
        <f t="shared" si="55"/>
        <v>0</v>
      </c>
      <c r="J88" s="44">
        <v>0</v>
      </c>
      <c r="K88" s="44">
        <v>0</v>
      </c>
      <c r="L88" s="44">
        <v>0</v>
      </c>
      <c r="M88" s="44">
        <v>0</v>
      </c>
      <c r="N88" s="44">
        <f t="shared" si="56"/>
        <v>0</v>
      </c>
      <c r="O88" s="44">
        <f t="shared" si="57"/>
        <v>0</v>
      </c>
      <c r="P88" s="44">
        <f t="shared" si="51"/>
        <v>0</v>
      </c>
      <c r="Q88" s="44">
        <f t="shared" si="52"/>
        <v>0</v>
      </c>
      <c r="R88" s="44">
        <f t="shared" si="53"/>
        <v>0</v>
      </c>
      <c r="S88" s="44">
        <f t="shared" si="54"/>
        <v>0</v>
      </c>
      <c r="T88" s="44">
        <f t="shared" si="58"/>
        <v>0</v>
      </c>
      <c r="U88" s="44">
        <f t="shared" si="59"/>
        <v>0</v>
      </c>
      <c r="V88" s="44">
        <f t="shared" si="60"/>
        <v>0</v>
      </c>
      <c r="W88" s="44">
        <f t="shared" si="61"/>
        <v>0</v>
      </c>
      <c r="X88" s="46">
        <v>0</v>
      </c>
      <c r="Y88" s="51"/>
      <c r="Z88" s="51"/>
    </row>
    <row r="89" spans="1:26" ht="67.5" customHeight="1" x14ac:dyDescent="0.25">
      <c r="A89" s="41" t="s">
        <v>82</v>
      </c>
      <c r="B89" s="42" t="s">
        <v>183</v>
      </c>
      <c r="C89" s="43" t="s">
        <v>138</v>
      </c>
      <c r="D89" s="44">
        <f t="shared" si="50"/>
        <v>0</v>
      </c>
      <c r="E89" s="44">
        <v>0</v>
      </c>
      <c r="F89" s="44">
        <v>0</v>
      </c>
      <c r="G89" s="44">
        <v>0</v>
      </c>
      <c r="H89" s="44">
        <v>0</v>
      </c>
      <c r="I89" s="44">
        <f t="shared" si="55"/>
        <v>0</v>
      </c>
      <c r="J89" s="44">
        <v>0</v>
      </c>
      <c r="K89" s="44">
        <v>0</v>
      </c>
      <c r="L89" s="44">
        <v>0</v>
      </c>
      <c r="M89" s="44">
        <v>0</v>
      </c>
      <c r="N89" s="44">
        <f t="shared" si="56"/>
        <v>0</v>
      </c>
      <c r="O89" s="44">
        <f t="shared" si="57"/>
        <v>0</v>
      </c>
      <c r="P89" s="44">
        <f t="shared" si="51"/>
        <v>0</v>
      </c>
      <c r="Q89" s="44">
        <f t="shared" si="52"/>
        <v>0</v>
      </c>
      <c r="R89" s="44">
        <f t="shared" si="53"/>
        <v>0</v>
      </c>
      <c r="S89" s="44">
        <f t="shared" si="54"/>
        <v>0</v>
      </c>
      <c r="T89" s="44">
        <f t="shared" si="58"/>
        <v>0</v>
      </c>
      <c r="U89" s="44">
        <f t="shared" si="59"/>
        <v>0</v>
      </c>
      <c r="V89" s="44">
        <f t="shared" si="60"/>
        <v>0</v>
      </c>
      <c r="W89" s="44">
        <f t="shared" si="61"/>
        <v>0</v>
      </c>
      <c r="X89" s="46">
        <v>0</v>
      </c>
      <c r="Y89" s="51"/>
      <c r="Z89" s="51"/>
    </row>
    <row r="90" spans="1:26" ht="81.75" customHeight="1" x14ac:dyDescent="0.25">
      <c r="A90" s="41" t="s">
        <v>82</v>
      </c>
      <c r="B90" s="42" t="s">
        <v>208</v>
      </c>
      <c r="C90" s="43" t="s">
        <v>209</v>
      </c>
      <c r="D90" s="44">
        <f t="shared" si="50"/>
        <v>0</v>
      </c>
      <c r="E90" s="44">
        <v>0</v>
      </c>
      <c r="F90" s="44">
        <v>0</v>
      </c>
      <c r="G90" s="44">
        <v>0</v>
      </c>
      <c r="H90" s="44">
        <v>0</v>
      </c>
      <c r="I90" s="44">
        <f t="shared" si="55"/>
        <v>0</v>
      </c>
      <c r="J90" s="44">
        <v>0</v>
      </c>
      <c r="K90" s="44">
        <v>0</v>
      </c>
      <c r="L90" s="44">
        <v>0</v>
      </c>
      <c r="M90" s="44">
        <v>0</v>
      </c>
      <c r="N90" s="44">
        <f t="shared" si="56"/>
        <v>0</v>
      </c>
      <c r="O90" s="44">
        <f t="shared" si="57"/>
        <v>0</v>
      </c>
      <c r="P90" s="44">
        <f t="shared" si="51"/>
        <v>0</v>
      </c>
      <c r="Q90" s="44">
        <f t="shared" si="52"/>
        <v>0</v>
      </c>
      <c r="R90" s="44">
        <f t="shared" si="53"/>
        <v>0</v>
      </c>
      <c r="S90" s="44">
        <f t="shared" si="54"/>
        <v>0</v>
      </c>
      <c r="T90" s="44">
        <f t="shared" si="58"/>
        <v>0</v>
      </c>
      <c r="U90" s="44">
        <f t="shared" si="59"/>
        <v>0</v>
      </c>
      <c r="V90" s="44">
        <f t="shared" si="60"/>
        <v>0</v>
      </c>
      <c r="W90" s="44">
        <f t="shared" si="61"/>
        <v>0</v>
      </c>
      <c r="X90" s="46">
        <v>0</v>
      </c>
      <c r="Y90" s="51"/>
      <c r="Z90" s="51"/>
    </row>
    <row r="91" spans="1:26" ht="79.5" customHeight="1" x14ac:dyDescent="0.25">
      <c r="A91" s="41" t="s">
        <v>82</v>
      </c>
      <c r="B91" s="42" t="s">
        <v>210</v>
      </c>
      <c r="C91" s="43" t="s">
        <v>211</v>
      </c>
      <c r="D91" s="44">
        <f t="shared" si="50"/>
        <v>0</v>
      </c>
      <c r="E91" s="44">
        <v>0</v>
      </c>
      <c r="F91" s="44">
        <v>0</v>
      </c>
      <c r="G91" s="44">
        <v>0</v>
      </c>
      <c r="H91" s="44">
        <v>0</v>
      </c>
      <c r="I91" s="44">
        <f t="shared" si="55"/>
        <v>0</v>
      </c>
      <c r="J91" s="44">
        <v>0</v>
      </c>
      <c r="K91" s="44">
        <v>0</v>
      </c>
      <c r="L91" s="44">
        <v>0</v>
      </c>
      <c r="M91" s="44">
        <v>0</v>
      </c>
      <c r="N91" s="44">
        <f t="shared" si="56"/>
        <v>0</v>
      </c>
      <c r="O91" s="44">
        <f t="shared" si="57"/>
        <v>0</v>
      </c>
      <c r="P91" s="44">
        <f t="shared" si="51"/>
        <v>0</v>
      </c>
      <c r="Q91" s="44">
        <f t="shared" si="52"/>
        <v>0</v>
      </c>
      <c r="R91" s="44">
        <f t="shared" si="53"/>
        <v>0</v>
      </c>
      <c r="S91" s="44">
        <f t="shared" si="54"/>
        <v>0</v>
      </c>
      <c r="T91" s="44">
        <f t="shared" si="58"/>
        <v>0</v>
      </c>
      <c r="U91" s="44">
        <f t="shared" si="59"/>
        <v>0</v>
      </c>
      <c r="V91" s="44">
        <f t="shared" si="60"/>
        <v>0</v>
      </c>
      <c r="W91" s="44">
        <f t="shared" si="61"/>
        <v>0</v>
      </c>
      <c r="X91" s="46">
        <v>0</v>
      </c>
      <c r="Y91" s="51"/>
      <c r="Z91" s="51"/>
    </row>
    <row r="92" spans="1:26" ht="78" customHeight="1" x14ac:dyDescent="0.25">
      <c r="A92" s="41" t="s">
        <v>82</v>
      </c>
      <c r="B92" s="42" t="s">
        <v>212</v>
      </c>
      <c r="C92" s="43" t="s">
        <v>213</v>
      </c>
      <c r="D92" s="44">
        <f t="shared" si="50"/>
        <v>0</v>
      </c>
      <c r="E92" s="44">
        <v>0</v>
      </c>
      <c r="F92" s="44">
        <v>0</v>
      </c>
      <c r="G92" s="44">
        <v>0</v>
      </c>
      <c r="H92" s="44">
        <v>0</v>
      </c>
      <c r="I92" s="44">
        <f t="shared" si="55"/>
        <v>0</v>
      </c>
      <c r="J92" s="44">
        <v>0</v>
      </c>
      <c r="K92" s="44">
        <v>0</v>
      </c>
      <c r="L92" s="44">
        <v>0</v>
      </c>
      <c r="M92" s="44">
        <v>0</v>
      </c>
      <c r="N92" s="44">
        <f t="shared" si="56"/>
        <v>0</v>
      </c>
      <c r="O92" s="44">
        <f t="shared" si="57"/>
        <v>0</v>
      </c>
      <c r="P92" s="44">
        <f t="shared" si="51"/>
        <v>0</v>
      </c>
      <c r="Q92" s="44">
        <f t="shared" si="52"/>
        <v>0</v>
      </c>
      <c r="R92" s="44">
        <f t="shared" si="53"/>
        <v>0</v>
      </c>
      <c r="S92" s="44">
        <f t="shared" si="54"/>
        <v>0</v>
      </c>
      <c r="T92" s="44">
        <f t="shared" si="58"/>
        <v>0</v>
      </c>
      <c r="U92" s="44">
        <f t="shared" si="59"/>
        <v>0</v>
      </c>
      <c r="V92" s="44">
        <f t="shared" si="60"/>
        <v>0</v>
      </c>
      <c r="W92" s="44">
        <f t="shared" si="61"/>
        <v>0</v>
      </c>
      <c r="X92" s="46">
        <v>0</v>
      </c>
      <c r="Y92" s="51"/>
      <c r="Z92" s="51"/>
    </row>
    <row r="93" spans="1:26" ht="86.25" customHeight="1" x14ac:dyDescent="0.25">
      <c r="A93" s="41" t="s">
        <v>82</v>
      </c>
      <c r="B93" s="42" t="s">
        <v>214</v>
      </c>
      <c r="C93" s="43" t="s">
        <v>215</v>
      </c>
      <c r="D93" s="44">
        <f t="shared" si="50"/>
        <v>0</v>
      </c>
      <c r="E93" s="44">
        <v>0</v>
      </c>
      <c r="F93" s="44">
        <v>0</v>
      </c>
      <c r="G93" s="44">
        <v>0</v>
      </c>
      <c r="H93" s="44">
        <v>0</v>
      </c>
      <c r="I93" s="44">
        <f t="shared" si="55"/>
        <v>0</v>
      </c>
      <c r="J93" s="44">
        <v>0</v>
      </c>
      <c r="K93" s="44">
        <v>0</v>
      </c>
      <c r="L93" s="44">
        <v>0</v>
      </c>
      <c r="M93" s="44">
        <v>0</v>
      </c>
      <c r="N93" s="44">
        <f t="shared" si="56"/>
        <v>0</v>
      </c>
      <c r="O93" s="44">
        <f t="shared" si="57"/>
        <v>0</v>
      </c>
      <c r="P93" s="44">
        <f t="shared" si="51"/>
        <v>0</v>
      </c>
      <c r="Q93" s="44">
        <f t="shared" si="52"/>
        <v>0</v>
      </c>
      <c r="R93" s="44">
        <f t="shared" si="53"/>
        <v>0</v>
      </c>
      <c r="S93" s="44">
        <f t="shared" si="54"/>
        <v>0</v>
      </c>
      <c r="T93" s="44">
        <f t="shared" si="58"/>
        <v>0</v>
      </c>
      <c r="U93" s="44">
        <f t="shared" si="59"/>
        <v>0</v>
      </c>
      <c r="V93" s="44">
        <f t="shared" si="60"/>
        <v>0</v>
      </c>
      <c r="W93" s="44">
        <f t="shared" si="61"/>
        <v>0</v>
      </c>
      <c r="X93" s="46">
        <v>0</v>
      </c>
      <c r="Y93" s="51"/>
      <c r="Z93" s="51"/>
    </row>
    <row r="94" spans="1:26" ht="79.5" customHeight="1" x14ac:dyDescent="0.25">
      <c r="A94" s="41" t="s">
        <v>82</v>
      </c>
      <c r="B94" s="42" t="s">
        <v>216</v>
      </c>
      <c r="C94" s="43" t="s">
        <v>217</v>
      </c>
      <c r="D94" s="44">
        <f t="shared" si="50"/>
        <v>0</v>
      </c>
      <c r="E94" s="44">
        <v>0</v>
      </c>
      <c r="F94" s="44">
        <v>0</v>
      </c>
      <c r="G94" s="44">
        <v>0</v>
      </c>
      <c r="H94" s="44">
        <v>0</v>
      </c>
      <c r="I94" s="44">
        <f t="shared" si="55"/>
        <v>0</v>
      </c>
      <c r="J94" s="44">
        <v>0</v>
      </c>
      <c r="K94" s="44">
        <v>0</v>
      </c>
      <c r="L94" s="44">
        <v>0</v>
      </c>
      <c r="M94" s="44">
        <v>0</v>
      </c>
      <c r="N94" s="44">
        <f t="shared" si="56"/>
        <v>0</v>
      </c>
      <c r="O94" s="44">
        <f t="shared" si="57"/>
        <v>0</v>
      </c>
      <c r="P94" s="44">
        <f t="shared" si="51"/>
        <v>0</v>
      </c>
      <c r="Q94" s="44">
        <f t="shared" si="52"/>
        <v>0</v>
      </c>
      <c r="R94" s="44">
        <f t="shared" si="53"/>
        <v>0</v>
      </c>
      <c r="S94" s="44">
        <f t="shared" si="54"/>
        <v>0</v>
      </c>
      <c r="T94" s="44">
        <f t="shared" si="58"/>
        <v>0</v>
      </c>
      <c r="U94" s="44">
        <f t="shared" si="59"/>
        <v>0</v>
      </c>
      <c r="V94" s="44">
        <f t="shared" si="60"/>
        <v>0</v>
      </c>
      <c r="W94" s="44">
        <f t="shared" si="61"/>
        <v>0</v>
      </c>
      <c r="X94" s="46">
        <v>0</v>
      </c>
      <c r="Y94" s="51"/>
      <c r="Z94" s="51"/>
    </row>
    <row r="95" spans="1:26" ht="78" customHeight="1" x14ac:dyDescent="0.25">
      <c r="A95" s="41" t="s">
        <v>82</v>
      </c>
      <c r="B95" s="42" t="s">
        <v>218</v>
      </c>
      <c r="C95" s="43" t="s">
        <v>219</v>
      </c>
      <c r="D95" s="44">
        <f t="shared" si="50"/>
        <v>0</v>
      </c>
      <c r="E95" s="44">
        <v>0</v>
      </c>
      <c r="F95" s="44">
        <v>0</v>
      </c>
      <c r="G95" s="44">
        <v>0</v>
      </c>
      <c r="H95" s="44">
        <v>0</v>
      </c>
      <c r="I95" s="44">
        <f t="shared" si="55"/>
        <v>0</v>
      </c>
      <c r="J95" s="44">
        <v>0</v>
      </c>
      <c r="K95" s="44">
        <v>0</v>
      </c>
      <c r="L95" s="44">
        <v>0</v>
      </c>
      <c r="M95" s="44">
        <v>0</v>
      </c>
      <c r="N95" s="44">
        <f t="shared" si="56"/>
        <v>0</v>
      </c>
      <c r="O95" s="44">
        <f t="shared" si="57"/>
        <v>0</v>
      </c>
      <c r="P95" s="44">
        <f t="shared" si="51"/>
        <v>0</v>
      </c>
      <c r="Q95" s="44">
        <f t="shared" si="52"/>
        <v>0</v>
      </c>
      <c r="R95" s="44">
        <f t="shared" si="53"/>
        <v>0</v>
      </c>
      <c r="S95" s="44">
        <f t="shared" si="54"/>
        <v>0</v>
      </c>
      <c r="T95" s="44">
        <f t="shared" si="58"/>
        <v>0</v>
      </c>
      <c r="U95" s="44">
        <f t="shared" si="59"/>
        <v>0</v>
      </c>
      <c r="V95" s="44">
        <f t="shared" si="60"/>
        <v>0</v>
      </c>
      <c r="W95" s="44">
        <f t="shared" si="61"/>
        <v>0</v>
      </c>
      <c r="X95" s="46">
        <v>0</v>
      </c>
      <c r="Y95" s="51"/>
      <c r="Z95" s="51"/>
    </row>
    <row r="96" spans="1:26" ht="78" customHeight="1" x14ac:dyDescent="0.25">
      <c r="A96" s="41" t="s">
        <v>82</v>
      </c>
      <c r="B96" s="42" t="s">
        <v>220</v>
      </c>
      <c r="C96" s="43" t="s">
        <v>221</v>
      </c>
      <c r="D96" s="44">
        <f t="shared" si="50"/>
        <v>0</v>
      </c>
      <c r="E96" s="44">
        <v>0</v>
      </c>
      <c r="F96" s="44">
        <v>0</v>
      </c>
      <c r="G96" s="44">
        <v>0</v>
      </c>
      <c r="H96" s="44">
        <v>0</v>
      </c>
      <c r="I96" s="44">
        <f t="shared" si="55"/>
        <v>0</v>
      </c>
      <c r="J96" s="44">
        <v>0</v>
      </c>
      <c r="K96" s="44">
        <v>0</v>
      </c>
      <c r="L96" s="44">
        <v>0</v>
      </c>
      <c r="M96" s="44">
        <v>0</v>
      </c>
      <c r="N96" s="44">
        <f t="shared" si="56"/>
        <v>0</v>
      </c>
      <c r="O96" s="44">
        <f t="shared" si="57"/>
        <v>0</v>
      </c>
      <c r="P96" s="44">
        <f t="shared" si="51"/>
        <v>0</v>
      </c>
      <c r="Q96" s="44">
        <f t="shared" si="52"/>
        <v>0</v>
      </c>
      <c r="R96" s="44">
        <f t="shared" si="53"/>
        <v>0</v>
      </c>
      <c r="S96" s="44">
        <f t="shared" si="54"/>
        <v>0</v>
      </c>
      <c r="T96" s="44">
        <f t="shared" si="58"/>
        <v>0</v>
      </c>
      <c r="U96" s="44">
        <f t="shared" si="59"/>
        <v>0</v>
      </c>
      <c r="V96" s="44">
        <f t="shared" si="60"/>
        <v>0</v>
      </c>
      <c r="W96" s="44">
        <f t="shared" si="61"/>
        <v>0</v>
      </c>
      <c r="X96" s="46">
        <v>0</v>
      </c>
      <c r="Y96" s="51"/>
      <c r="Z96" s="51"/>
    </row>
    <row r="97" spans="1:26" ht="60.75" customHeight="1" x14ac:dyDescent="0.25">
      <c r="A97" s="41" t="s">
        <v>82</v>
      </c>
      <c r="B97" s="42" t="s">
        <v>222</v>
      </c>
      <c r="C97" s="43" t="s">
        <v>223</v>
      </c>
      <c r="D97" s="44">
        <f t="shared" si="50"/>
        <v>0</v>
      </c>
      <c r="E97" s="44">
        <v>0</v>
      </c>
      <c r="F97" s="44">
        <v>0</v>
      </c>
      <c r="G97" s="44">
        <v>0</v>
      </c>
      <c r="H97" s="44">
        <v>0</v>
      </c>
      <c r="I97" s="44">
        <f t="shared" si="55"/>
        <v>0</v>
      </c>
      <c r="J97" s="44">
        <v>0</v>
      </c>
      <c r="K97" s="44">
        <v>0</v>
      </c>
      <c r="L97" s="44">
        <v>0</v>
      </c>
      <c r="M97" s="44">
        <v>0</v>
      </c>
      <c r="N97" s="44">
        <f t="shared" si="56"/>
        <v>0</v>
      </c>
      <c r="O97" s="44">
        <f t="shared" si="57"/>
        <v>0</v>
      </c>
      <c r="P97" s="44">
        <f t="shared" si="51"/>
        <v>0</v>
      </c>
      <c r="Q97" s="44">
        <f t="shared" si="52"/>
        <v>0</v>
      </c>
      <c r="R97" s="44">
        <f t="shared" si="53"/>
        <v>0</v>
      </c>
      <c r="S97" s="44">
        <f t="shared" si="54"/>
        <v>0</v>
      </c>
      <c r="T97" s="44">
        <f t="shared" si="58"/>
        <v>0</v>
      </c>
      <c r="U97" s="44">
        <f t="shared" si="59"/>
        <v>0</v>
      </c>
      <c r="V97" s="44">
        <f t="shared" si="60"/>
        <v>0</v>
      </c>
      <c r="W97" s="44">
        <f t="shared" si="61"/>
        <v>0</v>
      </c>
      <c r="X97" s="46">
        <v>0</v>
      </c>
      <c r="Y97" s="51"/>
      <c r="Z97" s="51"/>
    </row>
    <row r="98" spans="1:26" ht="99" customHeight="1" x14ac:dyDescent="0.25">
      <c r="A98" s="41" t="s">
        <v>82</v>
      </c>
      <c r="B98" s="42" t="s">
        <v>236</v>
      </c>
      <c r="C98" s="43" t="s">
        <v>237</v>
      </c>
      <c r="D98" s="44">
        <f t="shared" si="50"/>
        <v>0</v>
      </c>
      <c r="E98" s="44">
        <v>0</v>
      </c>
      <c r="F98" s="44">
        <v>0</v>
      </c>
      <c r="G98" s="44">
        <v>0</v>
      </c>
      <c r="H98" s="44">
        <v>0</v>
      </c>
      <c r="I98" s="44">
        <f t="shared" si="55"/>
        <v>0</v>
      </c>
      <c r="J98" s="44">
        <v>0</v>
      </c>
      <c r="K98" s="44">
        <v>0</v>
      </c>
      <c r="L98" s="44">
        <v>0</v>
      </c>
      <c r="M98" s="44">
        <v>0</v>
      </c>
      <c r="N98" s="44">
        <f t="shared" si="56"/>
        <v>0</v>
      </c>
      <c r="O98" s="44">
        <f t="shared" si="57"/>
        <v>0</v>
      </c>
      <c r="P98" s="44">
        <f t="shared" si="51"/>
        <v>0</v>
      </c>
      <c r="Q98" s="44">
        <f t="shared" si="52"/>
        <v>0</v>
      </c>
      <c r="R98" s="44">
        <f t="shared" si="53"/>
        <v>0</v>
      </c>
      <c r="S98" s="44">
        <f t="shared" si="54"/>
        <v>0</v>
      </c>
      <c r="T98" s="44">
        <f t="shared" si="58"/>
        <v>0</v>
      </c>
      <c r="U98" s="44">
        <f t="shared" si="59"/>
        <v>0</v>
      </c>
      <c r="V98" s="44">
        <f t="shared" si="60"/>
        <v>0</v>
      </c>
      <c r="W98" s="44">
        <f t="shared" si="61"/>
        <v>0</v>
      </c>
      <c r="X98" s="46">
        <v>0</v>
      </c>
      <c r="Y98" s="51"/>
      <c r="Z98" s="51"/>
    </row>
    <row r="99" spans="1:26" ht="100.5" customHeight="1" x14ac:dyDescent="0.25">
      <c r="A99" s="41" t="s">
        <v>82</v>
      </c>
      <c r="B99" s="42" t="s">
        <v>238</v>
      </c>
      <c r="C99" s="43" t="s">
        <v>239</v>
      </c>
      <c r="D99" s="44">
        <f t="shared" si="50"/>
        <v>0</v>
      </c>
      <c r="E99" s="44">
        <v>0</v>
      </c>
      <c r="F99" s="44">
        <v>0</v>
      </c>
      <c r="G99" s="44">
        <v>0</v>
      </c>
      <c r="H99" s="44">
        <v>0</v>
      </c>
      <c r="I99" s="44">
        <f t="shared" si="55"/>
        <v>0</v>
      </c>
      <c r="J99" s="44">
        <v>0</v>
      </c>
      <c r="K99" s="44">
        <v>0</v>
      </c>
      <c r="L99" s="44">
        <v>0</v>
      </c>
      <c r="M99" s="44">
        <v>0</v>
      </c>
      <c r="N99" s="44">
        <f t="shared" si="56"/>
        <v>0</v>
      </c>
      <c r="O99" s="44">
        <f t="shared" si="57"/>
        <v>0</v>
      </c>
      <c r="P99" s="44">
        <f t="shared" si="51"/>
        <v>0</v>
      </c>
      <c r="Q99" s="44">
        <f t="shared" si="52"/>
        <v>0</v>
      </c>
      <c r="R99" s="44">
        <f t="shared" si="53"/>
        <v>0</v>
      </c>
      <c r="S99" s="44">
        <f t="shared" si="54"/>
        <v>0</v>
      </c>
      <c r="T99" s="44">
        <f t="shared" si="58"/>
        <v>0</v>
      </c>
      <c r="U99" s="44">
        <f t="shared" si="59"/>
        <v>0</v>
      </c>
      <c r="V99" s="44">
        <f t="shared" si="60"/>
        <v>0</v>
      </c>
      <c r="W99" s="44">
        <f t="shared" si="61"/>
        <v>0</v>
      </c>
      <c r="X99" s="46">
        <v>0</v>
      </c>
      <c r="Y99" s="51"/>
      <c r="Z99" s="51"/>
    </row>
    <row r="100" spans="1:26" ht="96.75" customHeight="1" x14ac:dyDescent="0.25">
      <c r="A100" s="41" t="s">
        <v>82</v>
      </c>
      <c r="B100" s="42" t="s">
        <v>240</v>
      </c>
      <c r="C100" s="43" t="s">
        <v>241</v>
      </c>
      <c r="D100" s="44">
        <f t="shared" si="50"/>
        <v>0</v>
      </c>
      <c r="E100" s="44">
        <v>0</v>
      </c>
      <c r="F100" s="44">
        <v>0</v>
      </c>
      <c r="G100" s="44">
        <v>0</v>
      </c>
      <c r="H100" s="44">
        <v>0</v>
      </c>
      <c r="I100" s="44">
        <f t="shared" si="55"/>
        <v>0</v>
      </c>
      <c r="J100" s="44">
        <v>0</v>
      </c>
      <c r="K100" s="44">
        <v>0</v>
      </c>
      <c r="L100" s="44">
        <v>0</v>
      </c>
      <c r="M100" s="44">
        <v>0</v>
      </c>
      <c r="N100" s="44">
        <f t="shared" si="56"/>
        <v>0</v>
      </c>
      <c r="O100" s="44">
        <f t="shared" si="57"/>
        <v>0</v>
      </c>
      <c r="P100" s="44">
        <f t="shared" si="51"/>
        <v>0</v>
      </c>
      <c r="Q100" s="44">
        <f t="shared" si="52"/>
        <v>0</v>
      </c>
      <c r="R100" s="44">
        <f t="shared" si="53"/>
        <v>0</v>
      </c>
      <c r="S100" s="44">
        <f t="shared" si="54"/>
        <v>0</v>
      </c>
      <c r="T100" s="44">
        <f t="shared" si="58"/>
        <v>0</v>
      </c>
      <c r="U100" s="44">
        <f t="shared" si="59"/>
        <v>0</v>
      </c>
      <c r="V100" s="44">
        <f t="shared" si="60"/>
        <v>0</v>
      </c>
      <c r="W100" s="44">
        <f t="shared" si="61"/>
        <v>0</v>
      </c>
      <c r="X100" s="46">
        <v>0</v>
      </c>
      <c r="Y100" s="51"/>
      <c r="Z100" s="51"/>
    </row>
    <row r="101" spans="1:26" ht="97.5" customHeight="1" x14ac:dyDescent="0.25">
      <c r="A101" s="41" t="s">
        <v>82</v>
      </c>
      <c r="B101" s="42" t="s">
        <v>242</v>
      </c>
      <c r="C101" s="43" t="s">
        <v>243</v>
      </c>
      <c r="D101" s="44">
        <f t="shared" si="50"/>
        <v>0</v>
      </c>
      <c r="E101" s="44">
        <v>0</v>
      </c>
      <c r="F101" s="44">
        <v>0</v>
      </c>
      <c r="G101" s="44">
        <v>0</v>
      </c>
      <c r="H101" s="44">
        <v>0</v>
      </c>
      <c r="I101" s="44">
        <f t="shared" si="55"/>
        <v>0</v>
      </c>
      <c r="J101" s="44">
        <v>0</v>
      </c>
      <c r="K101" s="44">
        <v>0</v>
      </c>
      <c r="L101" s="44">
        <v>0</v>
      </c>
      <c r="M101" s="44">
        <v>0</v>
      </c>
      <c r="N101" s="44">
        <f t="shared" si="56"/>
        <v>0</v>
      </c>
      <c r="O101" s="44">
        <f t="shared" si="57"/>
        <v>0</v>
      </c>
      <c r="P101" s="44">
        <f t="shared" si="51"/>
        <v>0</v>
      </c>
      <c r="Q101" s="44">
        <f t="shared" si="52"/>
        <v>0</v>
      </c>
      <c r="R101" s="44">
        <f t="shared" si="53"/>
        <v>0</v>
      </c>
      <c r="S101" s="44">
        <f t="shared" si="54"/>
        <v>0</v>
      </c>
      <c r="T101" s="44">
        <f t="shared" si="58"/>
        <v>0</v>
      </c>
      <c r="U101" s="44">
        <f t="shared" si="59"/>
        <v>0</v>
      </c>
      <c r="V101" s="44">
        <f t="shared" si="60"/>
        <v>0</v>
      </c>
      <c r="W101" s="44">
        <f t="shared" si="61"/>
        <v>0</v>
      </c>
      <c r="X101" s="46">
        <v>0</v>
      </c>
      <c r="Y101" s="51"/>
      <c r="Z101" s="51"/>
    </row>
    <row r="102" spans="1:26" ht="95.25" customHeight="1" x14ac:dyDescent="0.25">
      <c r="A102" s="41" t="s">
        <v>82</v>
      </c>
      <c r="B102" s="42" t="s">
        <v>244</v>
      </c>
      <c r="C102" s="43" t="s">
        <v>245</v>
      </c>
      <c r="D102" s="44">
        <f t="shared" si="50"/>
        <v>0</v>
      </c>
      <c r="E102" s="44">
        <v>0</v>
      </c>
      <c r="F102" s="44">
        <v>0</v>
      </c>
      <c r="G102" s="44">
        <v>0</v>
      </c>
      <c r="H102" s="44">
        <v>0</v>
      </c>
      <c r="I102" s="44">
        <f t="shared" si="55"/>
        <v>0</v>
      </c>
      <c r="J102" s="44">
        <v>0</v>
      </c>
      <c r="K102" s="44">
        <v>0</v>
      </c>
      <c r="L102" s="44">
        <v>0</v>
      </c>
      <c r="M102" s="44">
        <v>0</v>
      </c>
      <c r="N102" s="44">
        <f t="shared" si="56"/>
        <v>0</v>
      </c>
      <c r="O102" s="44">
        <f t="shared" si="57"/>
        <v>0</v>
      </c>
      <c r="P102" s="44">
        <f t="shared" si="51"/>
        <v>0</v>
      </c>
      <c r="Q102" s="44">
        <f t="shared" si="52"/>
        <v>0</v>
      </c>
      <c r="R102" s="44">
        <f t="shared" si="53"/>
        <v>0</v>
      </c>
      <c r="S102" s="44">
        <f t="shared" si="54"/>
        <v>0</v>
      </c>
      <c r="T102" s="44">
        <f t="shared" si="58"/>
        <v>0</v>
      </c>
      <c r="U102" s="44">
        <f t="shared" si="59"/>
        <v>0</v>
      </c>
      <c r="V102" s="44">
        <f t="shared" si="60"/>
        <v>0</v>
      </c>
      <c r="W102" s="44">
        <f t="shared" si="61"/>
        <v>0</v>
      </c>
      <c r="X102" s="46">
        <v>0</v>
      </c>
      <c r="Y102" s="51"/>
      <c r="Z102" s="51"/>
    </row>
    <row r="103" spans="1:26" ht="92.25" customHeight="1" x14ac:dyDescent="0.25">
      <c r="A103" s="41" t="s">
        <v>82</v>
      </c>
      <c r="B103" s="42" t="s">
        <v>246</v>
      </c>
      <c r="C103" s="43" t="s">
        <v>247</v>
      </c>
      <c r="D103" s="44">
        <f t="shared" si="50"/>
        <v>0</v>
      </c>
      <c r="E103" s="44">
        <v>0</v>
      </c>
      <c r="F103" s="44">
        <v>0</v>
      </c>
      <c r="G103" s="44">
        <v>0</v>
      </c>
      <c r="H103" s="44">
        <v>0</v>
      </c>
      <c r="I103" s="44">
        <f t="shared" si="55"/>
        <v>0</v>
      </c>
      <c r="J103" s="44">
        <v>0</v>
      </c>
      <c r="K103" s="44">
        <v>0</v>
      </c>
      <c r="L103" s="44">
        <v>0</v>
      </c>
      <c r="M103" s="44">
        <v>0</v>
      </c>
      <c r="N103" s="44">
        <f t="shared" si="56"/>
        <v>0</v>
      </c>
      <c r="O103" s="44">
        <f t="shared" si="57"/>
        <v>0</v>
      </c>
      <c r="P103" s="44">
        <f t="shared" si="51"/>
        <v>0</v>
      </c>
      <c r="Q103" s="44">
        <f t="shared" si="52"/>
        <v>0</v>
      </c>
      <c r="R103" s="44">
        <f t="shared" si="53"/>
        <v>0</v>
      </c>
      <c r="S103" s="44">
        <f t="shared" si="54"/>
        <v>0</v>
      </c>
      <c r="T103" s="44">
        <f t="shared" si="58"/>
        <v>0</v>
      </c>
      <c r="U103" s="44">
        <f t="shared" si="59"/>
        <v>0</v>
      </c>
      <c r="V103" s="44">
        <f t="shared" si="60"/>
        <v>0</v>
      </c>
      <c r="W103" s="44">
        <f t="shared" si="61"/>
        <v>0</v>
      </c>
      <c r="X103" s="46">
        <v>0</v>
      </c>
      <c r="Y103" s="51"/>
      <c r="Z103" s="51"/>
    </row>
    <row r="104" spans="1:26" ht="95.25" customHeight="1" x14ac:dyDescent="0.25">
      <c r="A104" s="41" t="s">
        <v>82</v>
      </c>
      <c r="B104" s="42" t="s">
        <v>248</v>
      </c>
      <c r="C104" s="43" t="s">
        <v>249</v>
      </c>
      <c r="D104" s="44">
        <f t="shared" si="50"/>
        <v>0</v>
      </c>
      <c r="E104" s="44">
        <v>0</v>
      </c>
      <c r="F104" s="44">
        <v>0</v>
      </c>
      <c r="G104" s="44">
        <v>0</v>
      </c>
      <c r="H104" s="44">
        <v>0</v>
      </c>
      <c r="I104" s="44">
        <f t="shared" si="55"/>
        <v>0</v>
      </c>
      <c r="J104" s="44">
        <v>0</v>
      </c>
      <c r="K104" s="44">
        <v>0</v>
      </c>
      <c r="L104" s="44">
        <v>0</v>
      </c>
      <c r="M104" s="44">
        <v>0</v>
      </c>
      <c r="N104" s="44">
        <f t="shared" si="56"/>
        <v>0</v>
      </c>
      <c r="O104" s="44">
        <f t="shared" si="57"/>
        <v>0</v>
      </c>
      <c r="P104" s="44">
        <f t="shared" si="51"/>
        <v>0</v>
      </c>
      <c r="Q104" s="44">
        <f t="shared" si="52"/>
        <v>0</v>
      </c>
      <c r="R104" s="44">
        <f t="shared" si="53"/>
        <v>0</v>
      </c>
      <c r="S104" s="44">
        <f t="shared" si="54"/>
        <v>0</v>
      </c>
      <c r="T104" s="44">
        <f t="shared" si="58"/>
        <v>0</v>
      </c>
      <c r="U104" s="44">
        <f t="shared" si="59"/>
        <v>0</v>
      </c>
      <c r="V104" s="44">
        <f t="shared" si="60"/>
        <v>0</v>
      </c>
      <c r="W104" s="44">
        <f t="shared" si="61"/>
        <v>0</v>
      </c>
      <c r="X104" s="46">
        <v>0</v>
      </c>
      <c r="Y104" s="51"/>
      <c r="Z104" s="51"/>
    </row>
    <row r="105" spans="1:26" ht="90.75" customHeight="1" x14ac:dyDescent="0.25">
      <c r="A105" s="41" t="s">
        <v>82</v>
      </c>
      <c r="B105" s="42" t="s">
        <v>250</v>
      </c>
      <c r="C105" s="43" t="s">
        <v>251</v>
      </c>
      <c r="D105" s="44">
        <f t="shared" si="50"/>
        <v>0</v>
      </c>
      <c r="E105" s="44">
        <v>0</v>
      </c>
      <c r="F105" s="44">
        <v>0</v>
      </c>
      <c r="G105" s="44">
        <v>0</v>
      </c>
      <c r="H105" s="44">
        <v>0</v>
      </c>
      <c r="I105" s="44">
        <f t="shared" si="55"/>
        <v>0</v>
      </c>
      <c r="J105" s="44">
        <v>0</v>
      </c>
      <c r="K105" s="44">
        <v>0</v>
      </c>
      <c r="L105" s="44">
        <v>0</v>
      </c>
      <c r="M105" s="44">
        <v>0</v>
      </c>
      <c r="N105" s="44">
        <f t="shared" si="56"/>
        <v>0</v>
      </c>
      <c r="O105" s="44">
        <f t="shared" si="57"/>
        <v>0</v>
      </c>
      <c r="P105" s="44">
        <f t="shared" si="51"/>
        <v>0</v>
      </c>
      <c r="Q105" s="44">
        <f t="shared" si="52"/>
        <v>0</v>
      </c>
      <c r="R105" s="44">
        <f t="shared" si="53"/>
        <v>0</v>
      </c>
      <c r="S105" s="44">
        <f t="shared" si="54"/>
        <v>0</v>
      </c>
      <c r="T105" s="44">
        <f t="shared" si="58"/>
        <v>0</v>
      </c>
      <c r="U105" s="44">
        <f t="shared" si="59"/>
        <v>0</v>
      </c>
      <c r="V105" s="44">
        <f t="shared" si="60"/>
        <v>0</v>
      </c>
      <c r="W105" s="44">
        <f t="shared" si="61"/>
        <v>0</v>
      </c>
      <c r="X105" s="46">
        <v>0</v>
      </c>
      <c r="Y105" s="51"/>
      <c r="Z105" s="51"/>
    </row>
    <row r="106" spans="1:26" ht="47.25" x14ac:dyDescent="0.25">
      <c r="A106" s="31" t="s">
        <v>184</v>
      </c>
      <c r="B106" s="32" t="s">
        <v>47</v>
      </c>
      <c r="C106" s="33" t="s">
        <v>24</v>
      </c>
      <c r="D106" s="34">
        <f t="shared" ref="D106:D129" si="62">SUM(E106:H106)</f>
        <v>0</v>
      </c>
      <c r="E106" s="34">
        <f t="shared" ref="E106:F106" si="63">E107+E108</f>
        <v>0</v>
      </c>
      <c r="F106" s="34">
        <f t="shared" si="63"/>
        <v>0</v>
      </c>
      <c r="G106" s="34">
        <f>G107+G108</f>
        <v>0</v>
      </c>
      <c r="H106" s="34">
        <f t="shared" ref="H106:S106" si="64">H107+H108</f>
        <v>0</v>
      </c>
      <c r="I106" s="34">
        <f t="shared" ref="I106:I137" si="65">SUM(J106:M106)</f>
        <v>0</v>
      </c>
      <c r="J106" s="34">
        <f t="shared" si="64"/>
        <v>0</v>
      </c>
      <c r="K106" s="34">
        <f t="shared" si="64"/>
        <v>0</v>
      </c>
      <c r="L106" s="34">
        <f t="shared" si="64"/>
        <v>0</v>
      </c>
      <c r="M106" s="34">
        <f t="shared" si="64"/>
        <v>0</v>
      </c>
      <c r="N106" s="34">
        <f t="shared" ref="N106:N137" si="66">I106-D106</f>
        <v>0</v>
      </c>
      <c r="O106" s="34">
        <f t="shared" ref="O106:O137" si="67">IF(D106=0,0,N106/D106*100)</f>
        <v>0</v>
      </c>
      <c r="P106" s="34">
        <f t="shared" si="64"/>
        <v>0</v>
      </c>
      <c r="Q106" s="34">
        <f t="shared" si="64"/>
        <v>0</v>
      </c>
      <c r="R106" s="34">
        <f t="shared" si="64"/>
        <v>0</v>
      </c>
      <c r="S106" s="34">
        <f t="shared" si="64"/>
        <v>0</v>
      </c>
      <c r="T106" s="34">
        <f t="shared" ref="T106:T137" si="68">L106-G106</f>
        <v>0</v>
      </c>
      <c r="U106" s="34">
        <f t="shared" ref="U106:U137" si="69">IF(G106=0,0,T106/G106*100)</f>
        <v>0</v>
      </c>
      <c r="V106" s="34">
        <f t="shared" ref="V106:V137" si="70">M106-H106</f>
        <v>0</v>
      </c>
      <c r="W106" s="34">
        <f t="shared" ref="W106:W137" si="71">IF(H106=0,0,V106/H106*100)</f>
        <v>0</v>
      </c>
      <c r="X106" s="35"/>
    </row>
    <row r="107" spans="1:26" ht="31.5" x14ac:dyDescent="0.25">
      <c r="A107" s="31" t="s">
        <v>185</v>
      </c>
      <c r="B107" s="32" t="s">
        <v>48</v>
      </c>
      <c r="C107" s="33" t="s">
        <v>24</v>
      </c>
      <c r="D107" s="34">
        <f t="shared" si="62"/>
        <v>0</v>
      </c>
      <c r="E107" s="34">
        <v>0</v>
      </c>
      <c r="F107" s="34">
        <v>0</v>
      </c>
      <c r="G107" s="34">
        <v>0</v>
      </c>
      <c r="H107" s="34">
        <v>0</v>
      </c>
      <c r="I107" s="34">
        <f t="shared" si="65"/>
        <v>0</v>
      </c>
      <c r="J107" s="34">
        <v>0</v>
      </c>
      <c r="K107" s="34">
        <v>0</v>
      </c>
      <c r="L107" s="34">
        <v>0</v>
      </c>
      <c r="M107" s="34">
        <v>0</v>
      </c>
      <c r="N107" s="34">
        <f t="shared" si="66"/>
        <v>0</v>
      </c>
      <c r="O107" s="34">
        <f t="shared" si="67"/>
        <v>0</v>
      </c>
      <c r="P107" s="34">
        <v>0</v>
      </c>
      <c r="Q107" s="34">
        <v>0</v>
      </c>
      <c r="R107" s="34">
        <v>0</v>
      </c>
      <c r="S107" s="34">
        <v>0</v>
      </c>
      <c r="T107" s="34">
        <f t="shared" si="68"/>
        <v>0</v>
      </c>
      <c r="U107" s="34">
        <f t="shared" si="69"/>
        <v>0</v>
      </c>
      <c r="V107" s="34">
        <f t="shared" si="70"/>
        <v>0</v>
      </c>
      <c r="W107" s="34">
        <f t="shared" si="71"/>
        <v>0</v>
      </c>
      <c r="X107" s="35"/>
    </row>
    <row r="108" spans="1:26" ht="31.5" x14ac:dyDescent="0.25">
      <c r="A108" s="36" t="s">
        <v>186</v>
      </c>
      <c r="B108" s="37" t="s">
        <v>49</v>
      </c>
      <c r="C108" s="38" t="s">
        <v>24</v>
      </c>
      <c r="D108" s="39">
        <f t="shared" si="62"/>
        <v>0</v>
      </c>
      <c r="E108" s="39">
        <f>E109</f>
        <v>0</v>
      </c>
      <c r="F108" s="39">
        <f>F109</f>
        <v>0</v>
      </c>
      <c r="G108" s="39">
        <f>G109</f>
        <v>0</v>
      </c>
      <c r="H108" s="39">
        <f>H109</f>
        <v>0</v>
      </c>
      <c r="I108" s="39">
        <f t="shared" si="65"/>
        <v>0</v>
      </c>
      <c r="J108" s="39">
        <f>J109</f>
        <v>0</v>
      </c>
      <c r="K108" s="39">
        <f>K109</f>
        <v>0</v>
      </c>
      <c r="L108" s="39">
        <f>L109</f>
        <v>0</v>
      </c>
      <c r="M108" s="39">
        <f>M109</f>
        <v>0</v>
      </c>
      <c r="N108" s="39">
        <f t="shared" si="66"/>
        <v>0</v>
      </c>
      <c r="O108" s="39">
        <f t="shared" si="67"/>
        <v>0</v>
      </c>
      <c r="P108" s="39">
        <f>P109</f>
        <v>0</v>
      </c>
      <c r="Q108" s="39">
        <f>Q109</f>
        <v>0</v>
      </c>
      <c r="R108" s="39">
        <f>R109</f>
        <v>0</v>
      </c>
      <c r="S108" s="39">
        <f>S109</f>
        <v>0</v>
      </c>
      <c r="T108" s="39">
        <f t="shared" si="68"/>
        <v>0</v>
      </c>
      <c r="U108" s="39">
        <f t="shared" si="69"/>
        <v>0</v>
      </c>
      <c r="V108" s="39">
        <f t="shared" si="70"/>
        <v>0</v>
      </c>
      <c r="W108" s="39">
        <f t="shared" si="71"/>
        <v>0</v>
      </c>
      <c r="X108" s="40"/>
    </row>
    <row r="109" spans="1:26" ht="87.75" customHeight="1" x14ac:dyDescent="0.25">
      <c r="A109" s="41" t="s">
        <v>186</v>
      </c>
      <c r="B109" s="42" t="s">
        <v>224</v>
      </c>
      <c r="C109" s="45" t="s">
        <v>225</v>
      </c>
      <c r="D109" s="44">
        <f t="shared" si="62"/>
        <v>0</v>
      </c>
      <c r="E109" s="44">
        <v>0</v>
      </c>
      <c r="F109" s="44">
        <v>0</v>
      </c>
      <c r="G109" s="44">
        <v>0</v>
      </c>
      <c r="H109" s="44">
        <v>0</v>
      </c>
      <c r="I109" s="44">
        <f>SUM(J109:M109)</f>
        <v>0</v>
      </c>
      <c r="J109" s="44">
        <v>0</v>
      </c>
      <c r="K109" s="44">
        <v>0</v>
      </c>
      <c r="L109" s="44">
        <v>0</v>
      </c>
      <c r="M109" s="44">
        <v>0</v>
      </c>
      <c r="N109" s="44">
        <f>I109-D109</f>
        <v>0</v>
      </c>
      <c r="O109" s="44">
        <f>IF(D109=0,0,N109/D109*100)</f>
        <v>0</v>
      </c>
      <c r="P109" s="44">
        <f>J109-E109</f>
        <v>0</v>
      </c>
      <c r="Q109" s="44">
        <f>IF(E109=0,0,P109/E109*100)</f>
        <v>0</v>
      </c>
      <c r="R109" s="44">
        <f>K109-F109</f>
        <v>0</v>
      </c>
      <c r="S109" s="44">
        <f>IF(F109=0,0,R109/F109*100)</f>
        <v>0</v>
      </c>
      <c r="T109" s="44">
        <f>L109-G109</f>
        <v>0</v>
      </c>
      <c r="U109" s="44">
        <f>IF(G109=0,0,T109/G109*100)</f>
        <v>0</v>
      </c>
      <c r="V109" s="44">
        <f>M109-H109</f>
        <v>0</v>
      </c>
      <c r="W109" s="44">
        <f>IF(H109=0,0,V109/H109*100)</f>
        <v>0</v>
      </c>
      <c r="X109" s="46">
        <v>0</v>
      </c>
      <c r="Y109" s="51"/>
      <c r="Z109" s="51"/>
    </row>
    <row r="110" spans="1:26" ht="47.25" x14ac:dyDescent="0.25">
      <c r="A110" s="31" t="s">
        <v>187</v>
      </c>
      <c r="B110" s="32" t="s">
        <v>50</v>
      </c>
      <c r="C110" s="33" t="s">
        <v>24</v>
      </c>
      <c r="D110" s="34">
        <f t="shared" si="62"/>
        <v>0.56614397860206012</v>
      </c>
      <c r="E110" s="34">
        <v>0</v>
      </c>
      <c r="F110" s="34">
        <v>0</v>
      </c>
      <c r="G110" s="34">
        <f>G111</f>
        <v>0.44837831550181373</v>
      </c>
      <c r="H110" s="34">
        <f>H111</f>
        <v>0.11776566310024636</v>
      </c>
      <c r="I110" s="34">
        <f t="shared" si="65"/>
        <v>0.32064559999999998</v>
      </c>
      <c r="J110" s="34">
        <v>0</v>
      </c>
      <c r="K110" s="34">
        <v>0</v>
      </c>
      <c r="L110" s="34">
        <f>L111</f>
        <v>0.25648761666666658</v>
      </c>
      <c r="M110" s="34">
        <f>M111</f>
        <v>6.415798333333339E-2</v>
      </c>
      <c r="N110" s="34">
        <f t="shared" si="66"/>
        <v>-0.24549837860206014</v>
      </c>
      <c r="O110" s="34">
        <f t="shared" si="67"/>
        <v>-43.363241133157011</v>
      </c>
      <c r="P110" s="34">
        <v>0</v>
      </c>
      <c r="Q110" s="34">
        <v>0</v>
      </c>
      <c r="R110" s="34">
        <v>0</v>
      </c>
      <c r="S110" s="34">
        <v>0</v>
      </c>
      <c r="T110" s="34">
        <f t="shared" si="68"/>
        <v>-0.19189069883514714</v>
      </c>
      <c r="U110" s="34">
        <f t="shared" si="69"/>
        <v>-42.796605500510857</v>
      </c>
      <c r="V110" s="34">
        <f t="shared" si="70"/>
        <v>-5.3607679766912969E-2</v>
      </c>
      <c r="W110" s="34">
        <f t="shared" si="71"/>
        <v>-45.520636793154374</v>
      </c>
      <c r="X110" s="35"/>
    </row>
    <row r="111" spans="1:26" ht="31.5" x14ac:dyDescent="0.25">
      <c r="A111" s="36" t="s">
        <v>188</v>
      </c>
      <c r="B111" s="37" t="s">
        <v>51</v>
      </c>
      <c r="C111" s="38" t="s">
        <v>24</v>
      </c>
      <c r="D111" s="39">
        <f t="shared" si="62"/>
        <v>0.56614397860206012</v>
      </c>
      <c r="E111" s="39">
        <f t="shared" ref="E111:F111" si="72">E112</f>
        <v>0</v>
      </c>
      <c r="F111" s="39">
        <f t="shared" si="72"/>
        <v>0</v>
      </c>
      <c r="G111" s="39">
        <f>G112</f>
        <v>0.44837831550181373</v>
      </c>
      <c r="H111" s="39">
        <f>H112</f>
        <v>0.11776566310024636</v>
      </c>
      <c r="I111" s="39">
        <f t="shared" si="65"/>
        <v>0.32064559999999998</v>
      </c>
      <c r="J111" s="39">
        <v>0</v>
      </c>
      <c r="K111" s="39">
        <v>0</v>
      </c>
      <c r="L111" s="39">
        <f>L112</f>
        <v>0.25648761666666658</v>
      </c>
      <c r="M111" s="39">
        <f>M112</f>
        <v>6.415798333333339E-2</v>
      </c>
      <c r="N111" s="39">
        <f t="shared" si="66"/>
        <v>-0.24549837860206014</v>
      </c>
      <c r="O111" s="39">
        <f t="shared" si="67"/>
        <v>-43.363241133157011</v>
      </c>
      <c r="P111" s="39">
        <v>0</v>
      </c>
      <c r="Q111" s="39">
        <v>0</v>
      </c>
      <c r="R111" s="39">
        <v>0</v>
      </c>
      <c r="S111" s="39">
        <v>0</v>
      </c>
      <c r="T111" s="39">
        <f t="shared" si="68"/>
        <v>-0.19189069883514714</v>
      </c>
      <c r="U111" s="39">
        <f t="shared" si="69"/>
        <v>-42.796605500510857</v>
      </c>
      <c r="V111" s="39">
        <f t="shared" si="70"/>
        <v>-5.3607679766912969E-2</v>
      </c>
      <c r="W111" s="39">
        <f t="shared" si="71"/>
        <v>-45.520636793154374</v>
      </c>
      <c r="X111" s="40"/>
    </row>
    <row r="112" spans="1:26" ht="75.75" customHeight="1" x14ac:dyDescent="0.25">
      <c r="A112" s="41" t="s">
        <v>188</v>
      </c>
      <c r="B112" s="42" t="s">
        <v>105</v>
      </c>
      <c r="C112" s="43" t="s">
        <v>106</v>
      </c>
      <c r="D112" s="44">
        <f t="shared" si="62"/>
        <v>0.56614397860206012</v>
      </c>
      <c r="E112" s="44">
        <v>0</v>
      </c>
      <c r="F112" s="44">
        <v>0</v>
      </c>
      <c r="G112" s="44">
        <v>0.44837831550181373</v>
      </c>
      <c r="H112" s="44">
        <v>0.11776566310024636</v>
      </c>
      <c r="I112" s="44">
        <f>SUM(J112:M112)</f>
        <v>0.32064559999999998</v>
      </c>
      <c r="J112" s="44">
        <v>0</v>
      </c>
      <c r="K112" s="44">
        <v>0</v>
      </c>
      <c r="L112" s="44">
        <v>0.25648761666666658</v>
      </c>
      <c r="M112" s="44">
        <v>6.415798333333339E-2</v>
      </c>
      <c r="N112" s="44">
        <f>I112-D112</f>
        <v>-0.24549837860206014</v>
      </c>
      <c r="O112" s="44">
        <f>IF(D112=0,0,N112/D112*100)</f>
        <v>-43.363241133157011</v>
      </c>
      <c r="P112" s="44">
        <f>J112-E112</f>
        <v>0</v>
      </c>
      <c r="Q112" s="44">
        <f>IF(E112=0,0,P112/E112*100)</f>
        <v>0</v>
      </c>
      <c r="R112" s="44">
        <f>K112-F112</f>
        <v>0</v>
      </c>
      <c r="S112" s="44">
        <f>IF(F112=0,0,R112/F112*100)</f>
        <v>0</v>
      </c>
      <c r="T112" s="44">
        <f>L112-G112</f>
        <v>-0.19189069883514714</v>
      </c>
      <c r="U112" s="44">
        <f>IF(G112=0,0,T112/G112*100)</f>
        <v>-42.796605500510857</v>
      </c>
      <c r="V112" s="44">
        <f>M112-H112</f>
        <v>-5.3607679766912969E-2</v>
      </c>
      <c r="W112" s="44">
        <f>IF(H112=0,0,V112/H112*100)</f>
        <v>-45.520636793154374</v>
      </c>
      <c r="X112" s="46" t="s">
        <v>270</v>
      </c>
      <c r="Y112" s="51"/>
      <c r="Z112" s="51"/>
    </row>
    <row r="113" spans="1:26" ht="31.5" x14ac:dyDescent="0.25">
      <c r="A113" s="36" t="s">
        <v>189</v>
      </c>
      <c r="B113" s="37" t="s">
        <v>52</v>
      </c>
      <c r="C113" s="38" t="s">
        <v>24</v>
      </c>
      <c r="D113" s="39">
        <f t="shared" si="62"/>
        <v>0</v>
      </c>
      <c r="E113" s="39">
        <v>0</v>
      </c>
      <c r="F113" s="39">
        <v>0</v>
      </c>
      <c r="G113" s="39">
        <v>0</v>
      </c>
      <c r="H113" s="39">
        <v>0</v>
      </c>
      <c r="I113" s="39">
        <f t="shared" si="65"/>
        <v>0</v>
      </c>
      <c r="J113" s="39">
        <v>0</v>
      </c>
      <c r="K113" s="39">
        <v>0</v>
      </c>
      <c r="L113" s="39">
        <v>0</v>
      </c>
      <c r="M113" s="39">
        <v>0</v>
      </c>
      <c r="N113" s="39">
        <f t="shared" si="66"/>
        <v>0</v>
      </c>
      <c r="O113" s="39">
        <f t="shared" si="67"/>
        <v>0</v>
      </c>
      <c r="P113" s="39">
        <v>0</v>
      </c>
      <c r="Q113" s="39">
        <v>0</v>
      </c>
      <c r="R113" s="39">
        <v>0</v>
      </c>
      <c r="S113" s="39">
        <v>0</v>
      </c>
      <c r="T113" s="39">
        <f t="shared" si="68"/>
        <v>0</v>
      </c>
      <c r="U113" s="39">
        <f t="shared" si="69"/>
        <v>0</v>
      </c>
      <c r="V113" s="39">
        <f t="shared" si="70"/>
        <v>0</v>
      </c>
      <c r="W113" s="39">
        <f t="shared" si="71"/>
        <v>0</v>
      </c>
      <c r="X113" s="40"/>
    </row>
    <row r="114" spans="1:26" ht="31.5" x14ac:dyDescent="0.25">
      <c r="A114" s="36" t="s">
        <v>190</v>
      </c>
      <c r="B114" s="37" t="s">
        <v>53</v>
      </c>
      <c r="C114" s="38" t="s">
        <v>24</v>
      </c>
      <c r="D114" s="39">
        <f t="shared" si="62"/>
        <v>0</v>
      </c>
      <c r="E114" s="39">
        <v>0</v>
      </c>
      <c r="F114" s="39">
        <v>0</v>
      </c>
      <c r="G114" s="39">
        <v>0</v>
      </c>
      <c r="H114" s="39">
        <v>0</v>
      </c>
      <c r="I114" s="39">
        <f t="shared" si="65"/>
        <v>0</v>
      </c>
      <c r="J114" s="39">
        <v>0</v>
      </c>
      <c r="K114" s="39">
        <v>0</v>
      </c>
      <c r="L114" s="39">
        <v>0</v>
      </c>
      <c r="M114" s="39">
        <v>0</v>
      </c>
      <c r="N114" s="39">
        <f t="shared" si="66"/>
        <v>0</v>
      </c>
      <c r="O114" s="39">
        <f t="shared" si="67"/>
        <v>0</v>
      </c>
      <c r="P114" s="39">
        <v>0</v>
      </c>
      <c r="Q114" s="39">
        <v>0</v>
      </c>
      <c r="R114" s="39">
        <v>0</v>
      </c>
      <c r="S114" s="39">
        <v>0</v>
      </c>
      <c r="T114" s="39">
        <f t="shared" si="68"/>
        <v>0</v>
      </c>
      <c r="U114" s="39">
        <f t="shared" si="69"/>
        <v>0</v>
      </c>
      <c r="V114" s="39">
        <f t="shared" si="70"/>
        <v>0</v>
      </c>
      <c r="W114" s="39">
        <f t="shared" si="71"/>
        <v>0</v>
      </c>
      <c r="X114" s="40"/>
    </row>
    <row r="115" spans="1:26" ht="47.25" x14ac:dyDescent="0.25">
      <c r="A115" s="36" t="s">
        <v>191</v>
      </c>
      <c r="B115" s="37" t="s">
        <v>54</v>
      </c>
      <c r="C115" s="38" t="s">
        <v>24</v>
      </c>
      <c r="D115" s="39">
        <f t="shared" si="62"/>
        <v>0</v>
      </c>
      <c r="E115" s="39">
        <v>0</v>
      </c>
      <c r="F115" s="39">
        <v>0</v>
      </c>
      <c r="G115" s="39">
        <v>0</v>
      </c>
      <c r="H115" s="39">
        <v>0</v>
      </c>
      <c r="I115" s="39">
        <f t="shared" si="65"/>
        <v>0</v>
      </c>
      <c r="J115" s="39">
        <v>0</v>
      </c>
      <c r="K115" s="39">
        <v>0</v>
      </c>
      <c r="L115" s="39">
        <v>0</v>
      </c>
      <c r="M115" s="39">
        <v>0</v>
      </c>
      <c r="N115" s="39">
        <f t="shared" si="66"/>
        <v>0</v>
      </c>
      <c r="O115" s="39">
        <f t="shared" si="67"/>
        <v>0</v>
      </c>
      <c r="P115" s="39">
        <v>0</v>
      </c>
      <c r="Q115" s="39">
        <v>0</v>
      </c>
      <c r="R115" s="39">
        <v>0</v>
      </c>
      <c r="S115" s="39">
        <v>0</v>
      </c>
      <c r="T115" s="39">
        <f t="shared" si="68"/>
        <v>0</v>
      </c>
      <c r="U115" s="39">
        <f t="shared" si="69"/>
        <v>0</v>
      </c>
      <c r="V115" s="39">
        <f t="shared" si="70"/>
        <v>0</v>
      </c>
      <c r="W115" s="39">
        <f t="shared" si="71"/>
        <v>0</v>
      </c>
      <c r="X115" s="40"/>
    </row>
    <row r="116" spans="1:26" ht="47.25" x14ac:dyDescent="0.25">
      <c r="A116" s="36" t="s">
        <v>55</v>
      </c>
      <c r="B116" s="37" t="s">
        <v>56</v>
      </c>
      <c r="C116" s="38" t="s">
        <v>24</v>
      </c>
      <c r="D116" s="39">
        <f t="shared" si="62"/>
        <v>0</v>
      </c>
      <c r="E116" s="39">
        <v>0</v>
      </c>
      <c r="F116" s="39">
        <v>0</v>
      </c>
      <c r="G116" s="39">
        <v>0</v>
      </c>
      <c r="H116" s="39">
        <v>0</v>
      </c>
      <c r="I116" s="39">
        <f t="shared" si="65"/>
        <v>0</v>
      </c>
      <c r="J116" s="39">
        <v>0</v>
      </c>
      <c r="K116" s="39">
        <v>0</v>
      </c>
      <c r="L116" s="39">
        <v>0</v>
      </c>
      <c r="M116" s="39">
        <v>0</v>
      </c>
      <c r="N116" s="39">
        <f t="shared" si="66"/>
        <v>0</v>
      </c>
      <c r="O116" s="39">
        <f t="shared" si="67"/>
        <v>0</v>
      </c>
      <c r="P116" s="39">
        <v>0</v>
      </c>
      <c r="Q116" s="39">
        <v>0</v>
      </c>
      <c r="R116" s="39">
        <v>0</v>
      </c>
      <c r="S116" s="39">
        <v>0</v>
      </c>
      <c r="T116" s="39">
        <f t="shared" si="68"/>
        <v>0</v>
      </c>
      <c r="U116" s="39">
        <f t="shared" si="69"/>
        <v>0</v>
      </c>
      <c r="V116" s="39">
        <f t="shared" si="70"/>
        <v>0</v>
      </c>
      <c r="W116" s="39">
        <f t="shared" si="71"/>
        <v>0</v>
      </c>
      <c r="X116" s="40"/>
    </row>
    <row r="117" spans="1:26" ht="47.25" x14ac:dyDescent="0.25">
      <c r="A117" s="36" t="s">
        <v>57</v>
      </c>
      <c r="B117" s="37" t="s">
        <v>58</v>
      </c>
      <c r="C117" s="38" t="s">
        <v>24</v>
      </c>
      <c r="D117" s="39">
        <f t="shared" si="62"/>
        <v>0</v>
      </c>
      <c r="E117" s="39">
        <v>0</v>
      </c>
      <c r="F117" s="39">
        <v>0</v>
      </c>
      <c r="G117" s="39">
        <v>0</v>
      </c>
      <c r="H117" s="39">
        <v>0</v>
      </c>
      <c r="I117" s="39">
        <f t="shared" si="65"/>
        <v>0</v>
      </c>
      <c r="J117" s="39">
        <v>0</v>
      </c>
      <c r="K117" s="39">
        <v>0</v>
      </c>
      <c r="L117" s="39">
        <v>0</v>
      </c>
      <c r="M117" s="39">
        <v>0</v>
      </c>
      <c r="N117" s="39">
        <f t="shared" si="66"/>
        <v>0</v>
      </c>
      <c r="O117" s="39">
        <f t="shared" si="67"/>
        <v>0</v>
      </c>
      <c r="P117" s="39">
        <v>0</v>
      </c>
      <c r="Q117" s="39">
        <v>0</v>
      </c>
      <c r="R117" s="39">
        <v>0</v>
      </c>
      <c r="S117" s="39">
        <v>0</v>
      </c>
      <c r="T117" s="39">
        <f t="shared" si="68"/>
        <v>0</v>
      </c>
      <c r="U117" s="39">
        <f t="shared" si="69"/>
        <v>0</v>
      </c>
      <c r="V117" s="39">
        <f t="shared" si="70"/>
        <v>0</v>
      </c>
      <c r="W117" s="39">
        <f t="shared" si="71"/>
        <v>0</v>
      </c>
      <c r="X117" s="40"/>
    </row>
    <row r="118" spans="1:26" ht="47.25" x14ac:dyDescent="0.25">
      <c r="A118" s="36" t="s">
        <v>59</v>
      </c>
      <c r="B118" s="37" t="s">
        <v>60</v>
      </c>
      <c r="C118" s="38" t="s">
        <v>24</v>
      </c>
      <c r="D118" s="39">
        <f t="shared" si="62"/>
        <v>0</v>
      </c>
      <c r="E118" s="39">
        <v>0</v>
      </c>
      <c r="F118" s="39">
        <v>0</v>
      </c>
      <c r="G118" s="39">
        <v>0</v>
      </c>
      <c r="H118" s="39">
        <v>0</v>
      </c>
      <c r="I118" s="39">
        <f t="shared" si="65"/>
        <v>0</v>
      </c>
      <c r="J118" s="39">
        <v>0</v>
      </c>
      <c r="K118" s="39">
        <v>0</v>
      </c>
      <c r="L118" s="39">
        <v>0</v>
      </c>
      <c r="M118" s="39">
        <v>0</v>
      </c>
      <c r="N118" s="39">
        <f t="shared" si="66"/>
        <v>0</v>
      </c>
      <c r="O118" s="39">
        <f t="shared" si="67"/>
        <v>0</v>
      </c>
      <c r="P118" s="39">
        <v>0</v>
      </c>
      <c r="Q118" s="39">
        <v>0</v>
      </c>
      <c r="R118" s="39">
        <v>0</v>
      </c>
      <c r="S118" s="39">
        <v>0</v>
      </c>
      <c r="T118" s="39">
        <f t="shared" si="68"/>
        <v>0</v>
      </c>
      <c r="U118" s="39">
        <f t="shared" si="69"/>
        <v>0</v>
      </c>
      <c r="V118" s="39">
        <f t="shared" si="70"/>
        <v>0</v>
      </c>
      <c r="W118" s="39">
        <f t="shared" si="71"/>
        <v>0</v>
      </c>
      <c r="X118" s="40"/>
    </row>
    <row r="119" spans="1:26" ht="47.25" x14ac:dyDescent="0.25">
      <c r="A119" s="36" t="s">
        <v>61</v>
      </c>
      <c r="B119" s="37" t="s">
        <v>62</v>
      </c>
      <c r="C119" s="38" t="s">
        <v>24</v>
      </c>
      <c r="D119" s="39">
        <f t="shared" si="62"/>
        <v>0</v>
      </c>
      <c r="E119" s="39">
        <f t="shared" ref="E119:M119" si="73">SUM(E120:E121)</f>
        <v>0</v>
      </c>
      <c r="F119" s="39">
        <f t="shared" si="73"/>
        <v>0</v>
      </c>
      <c r="G119" s="39">
        <v>0</v>
      </c>
      <c r="H119" s="39">
        <f t="shared" si="73"/>
        <v>0</v>
      </c>
      <c r="I119" s="39">
        <f t="shared" si="65"/>
        <v>0</v>
      </c>
      <c r="J119" s="39">
        <f t="shared" si="73"/>
        <v>0</v>
      </c>
      <c r="K119" s="39">
        <f t="shared" si="73"/>
        <v>0</v>
      </c>
      <c r="L119" s="39">
        <v>0</v>
      </c>
      <c r="M119" s="39">
        <f t="shared" si="73"/>
        <v>0</v>
      </c>
      <c r="N119" s="39">
        <f t="shared" si="66"/>
        <v>0</v>
      </c>
      <c r="O119" s="39">
        <f t="shared" si="67"/>
        <v>0</v>
      </c>
      <c r="P119" s="39">
        <v>0</v>
      </c>
      <c r="Q119" s="39">
        <v>0</v>
      </c>
      <c r="R119" s="39">
        <v>0</v>
      </c>
      <c r="S119" s="39">
        <v>0</v>
      </c>
      <c r="T119" s="39">
        <f t="shared" si="68"/>
        <v>0</v>
      </c>
      <c r="U119" s="39">
        <f t="shared" si="69"/>
        <v>0</v>
      </c>
      <c r="V119" s="39">
        <f t="shared" si="70"/>
        <v>0</v>
      </c>
      <c r="W119" s="39">
        <f t="shared" si="71"/>
        <v>0</v>
      </c>
      <c r="X119" s="40"/>
    </row>
    <row r="120" spans="1:26" ht="47.25" x14ac:dyDescent="0.25">
      <c r="A120" s="31" t="s">
        <v>63</v>
      </c>
      <c r="B120" s="32" t="s">
        <v>64</v>
      </c>
      <c r="C120" s="33" t="s">
        <v>24</v>
      </c>
      <c r="D120" s="34">
        <f t="shared" si="62"/>
        <v>0</v>
      </c>
      <c r="E120" s="34">
        <v>0</v>
      </c>
      <c r="F120" s="34">
        <v>0</v>
      </c>
      <c r="G120" s="34">
        <v>0</v>
      </c>
      <c r="H120" s="34">
        <v>0</v>
      </c>
      <c r="I120" s="34">
        <f t="shared" si="65"/>
        <v>0</v>
      </c>
      <c r="J120" s="34">
        <v>0</v>
      </c>
      <c r="K120" s="34">
        <v>0</v>
      </c>
      <c r="L120" s="34">
        <v>0</v>
      </c>
      <c r="M120" s="34">
        <v>0</v>
      </c>
      <c r="N120" s="34">
        <f t="shared" si="66"/>
        <v>0</v>
      </c>
      <c r="O120" s="34">
        <f t="shared" si="67"/>
        <v>0</v>
      </c>
      <c r="P120" s="34">
        <v>0</v>
      </c>
      <c r="Q120" s="34">
        <v>0</v>
      </c>
      <c r="R120" s="34">
        <v>0</v>
      </c>
      <c r="S120" s="34">
        <v>0</v>
      </c>
      <c r="T120" s="34">
        <f t="shared" si="68"/>
        <v>0</v>
      </c>
      <c r="U120" s="34">
        <f t="shared" si="69"/>
        <v>0</v>
      </c>
      <c r="V120" s="34">
        <f t="shared" si="70"/>
        <v>0</v>
      </c>
      <c r="W120" s="34">
        <f t="shared" si="71"/>
        <v>0</v>
      </c>
      <c r="X120" s="35"/>
    </row>
    <row r="121" spans="1:26" ht="31.5" x14ac:dyDescent="0.25">
      <c r="A121" s="36" t="s">
        <v>65</v>
      </c>
      <c r="B121" s="37" t="s">
        <v>66</v>
      </c>
      <c r="C121" s="38" t="s">
        <v>24</v>
      </c>
      <c r="D121" s="39">
        <f t="shared" si="62"/>
        <v>0</v>
      </c>
      <c r="E121" s="39">
        <v>0</v>
      </c>
      <c r="F121" s="39">
        <v>0</v>
      </c>
      <c r="G121" s="39">
        <v>0</v>
      </c>
      <c r="H121" s="39">
        <v>0</v>
      </c>
      <c r="I121" s="39">
        <f t="shared" si="65"/>
        <v>0</v>
      </c>
      <c r="J121" s="39">
        <v>0</v>
      </c>
      <c r="K121" s="39">
        <v>0</v>
      </c>
      <c r="L121" s="39">
        <v>0</v>
      </c>
      <c r="M121" s="39">
        <v>0</v>
      </c>
      <c r="N121" s="39">
        <f t="shared" si="66"/>
        <v>0</v>
      </c>
      <c r="O121" s="39">
        <f t="shared" si="67"/>
        <v>0</v>
      </c>
      <c r="P121" s="39">
        <v>0</v>
      </c>
      <c r="Q121" s="39">
        <v>0</v>
      </c>
      <c r="R121" s="39">
        <v>0</v>
      </c>
      <c r="S121" s="39">
        <v>0</v>
      </c>
      <c r="T121" s="39">
        <f t="shared" si="68"/>
        <v>0</v>
      </c>
      <c r="U121" s="39">
        <f t="shared" si="69"/>
        <v>0</v>
      </c>
      <c r="V121" s="39">
        <f t="shared" si="70"/>
        <v>0</v>
      </c>
      <c r="W121" s="39">
        <f t="shared" si="71"/>
        <v>0</v>
      </c>
      <c r="X121" s="40"/>
    </row>
    <row r="122" spans="1:26" ht="47.25" x14ac:dyDescent="0.25">
      <c r="A122" s="36" t="s">
        <v>67</v>
      </c>
      <c r="B122" s="37" t="s">
        <v>68</v>
      </c>
      <c r="C122" s="38" t="s">
        <v>24</v>
      </c>
      <c r="D122" s="39">
        <f t="shared" si="62"/>
        <v>0</v>
      </c>
      <c r="E122" s="39">
        <v>0</v>
      </c>
      <c r="F122" s="39">
        <v>0</v>
      </c>
      <c r="G122" s="39">
        <v>0</v>
      </c>
      <c r="H122" s="39">
        <v>0</v>
      </c>
      <c r="I122" s="39">
        <f t="shared" si="65"/>
        <v>0</v>
      </c>
      <c r="J122" s="39">
        <v>0</v>
      </c>
      <c r="K122" s="39">
        <v>0</v>
      </c>
      <c r="L122" s="39">
        <v>0</v>
      </c>
      <c r="M122" s="39">
        <v>0</v>
      </c>
      <c r="N122" s="39">
        <f t="shared" si="66"/>
        <v>0</v>
      </c>
      <c r="O122" s="39">
        <f t="shared" si="67"/>
        <v>0</v>
      </c>
      <c r="P122" s="39">
        <v>0</v>
      </c>
      <c r="Q122" s="39">
        <v>0</v>
      </c>
      <c r="R122" s="39">
        <v>0</v>
      </c>
      <c r="S122" s="39">
        <v>0</v>
      </c>
      <c r="T122" s="39">
        <f t="shared" si="68"/>
        <v>0</v>
      </c>
      <c r="U122" s="39">
        <f t="shared" si="69"/>
        <v>0</v>
      </c>
      <c r="V122" s="39">
        <f t="shared" si="70"/>
        <v>0</v>
      </c>
      <c r="W122" s="39">
        <f t="shared" si="71"/>
        <v>0</v>
      </c>
      <c r="X122" s="40"/>
    </row>
    <row r="123" spans="1:26" ht="63" x14ac:dyDescent="0.25">
      <c r="A123" s="26" t="s">
        <v>85</v>
      </c>
      <c r="B123" s="27" t="s">
        <v>86</v>
      </c>
      <c r="C123" s="28" t="s">
        <v>24</v>
      </c>
      <c r="D123" s="29">
        <f t="shared" si="62"/>
        <v>0</v>
      </c>
      <c r="E123" s="29">
        <f t="shared" ref="E123:G123" si="74">SUM(E124:E125)</f>
        <v>0</v>
      </c>
      <c r="F123" s="29">
        <f t="shared" si="74"/>
        <v>0</v>
      </c>
      <c r="G123" s="29">
        <f t="shared" si="74"/>
        <v>0</v>
      </c>
      <c r="H123" s="29">
        <f>SUM(H124:H125)</f>
        <v>0</v>
      </c>
      <c r="I123" s="29">
        <f t="shared" si="65"/>
        <v>0</v>
      </c>
      <c r="J123" s="29">
        <f>SUM(J124:J136)</f>
        <v>0</v>
      </c>
      <c r="K123" s="29">
        <f>SUM(K124:K136)</f>
        <v>0</v>
      </c>
      <c r="L123" s="29">
        <f>SUM(L124:L125)</f>
        <v>0</v>
      </c>
      <c r="M123" s="29">
        <f>SUM(M124:M125)</f>
        <v>0</v>
      </c>
      <c r="N123" s="29">
        <f t="shared" si="66"/>
        <v>0</v>
      </c>
      <c r="O123" s="29">
        <f t="shared" si="67"/>
        <v>0</v>
      </c>
      <c r="P123" s="29">
        <v>0</v>
      </c>
      <c r="Q123" s="29">
        <v>0</v>
      </c>
      <c r="R123" s="29">
        <v>0</v>
      </c>
      <c r="S123" s="29">
        <v>0</v>
      </c>
      <c r="T123" s="29">
        <f t="shared" si="68"/>
        <v>0</v>
      </c>
      <c r="U123" s="29">
        <f t="shared" si="69"/>
        <v>0</v>
      </c>
      <c r="V123" s="29">
        <f t="shared" si="70"/>
        <v>0</v>
      </c>
      <c r="W123" s="29">
        <f t="shared" si="71"/>
        <v>0</v>
      </c>
      <c r="X123" s="30"/>
    </row>
    <row r="124" spans="1:26" ht="63" x14ac:dyDescent="0.25">
      <c r="A124" s="31" t="s">
        <v>87</v>
      </c>
      <c r="B124" s="32" t="s">
        <v>88</v>
      </c>
      <c r="C124" s="33" t="s">
        <v>24</v>
      </c>
      <c r="D124" s="34">
        <f t="shared" si="62"/>
        <v>0</v>
      </c>
      <c r="E124" s="34">
        <v>0</v>
      </c>
      <c r="F124" s="34">
        <v>0</v>
      </c>
      <c r="G124" s="34">
        <v>0</v>
      </c>
      <c r="H124" s="34">
        <v>0</v>
      </c>
      <c r="I124" s="34">
        <f t="shared" si="65"/>
        <v>0</v>
      </c>
      <c r="J124" s="34">
        <v>0</v>
      </c>
      <c r="K124" s="34">
        <v>0</v>
      </c>
      <c r="L124" s="34">
        <v>0</v>
      </c>
      <c r="M124" s="34">
        <v>0</v>
      </c>
      <c r="N124" s="34">
        <f t="shared" si="66"/>
        <v>0</v>
      </c>
      <c r="O124" s="34">
        <f t="shared" si="67"/>
        <v>0</v>
      </c>
      <c r="P124" s="34">
        <v>0</v>
      </c>
      <c r="Q124" s="34">
        <v>0</v>
      </c>
      <c r="R124" s="34">
        <v>0</v>
      </c>
      <c r="S124" s="34">
        <v>0</v>
      </c>
      <c r="T124" s="34">
        <f t="shared" si="68"/>
        <v>0</v>
      </c>
      <c r="U124" s="34">
        <f t="shared" si="69"/>
        <v>0</v>
      </c>
      <c r="V124" s="34">
        <f t="shared" si="70"/>
        <v>0</v>
      </c>
      <c r="W124" s="34">
        <f t="shared" si="71"/>
        <v>0</v>
      </c>
      <c r="X124" s="35"/>
    </row>
    <row r="125" spans="1:26" ht="47.25" x14ac:dyDescent="0.25">
      <c r="A125" s="31" t="s">
        <v>89</v>
      </c>
      <c r="B125" s="32" t="s">
        <v>90</v>
      </c>
      <c r="C125" s="33" t="s">
        <v>24</v>
      </c>
      <c r="D125" s="34">
        <f t="shared" si="62"/>
        <v>0</v>
      </c>
      <c r="E125" s="34">
        <v>0</v>
      </c>
      <c r="F125" s="34">
        <v>0</v>
      </c>
      <c r="G125" s="34">
        <v>0</v>
      </c>
      <c r="H125" s="34">
        <v>0</v>
      </c>
      <c r="I125" s="34">
        <f t="shared" si="65"/>
        <v>0</v>
      </c>
      <c r="J125" s="34">
        <v>0</v>
      </c>
      <c r="K125" s="34">
        <v>0</v>
      </c>
      <c r="L125" s="34">
        <v>0</v>
      </c>
      <c r="M125" s="34">
        <v>0</v>
      </c>
      <c r="N125" s="34">
        <f t="shared" si="66"/>
        <v>0</v>
      </c>
      <c r="O125" s="34">
        <f t="shared" si="67"/>
        <v>0</v>
      </c>
      <c r="P125" s="34">
        <v>0</v>
      </c>
      <c r="Q125" s="34">
        <v>0</v>
      </c>
      <c r="R125" s="34">
        <v>0</v>
      </c>
      <c r="S125" s="34">
        <v>0</v>
      </c>
      <c r="T125" s="34">
        <f t="shared" si="68"/>
        <v>0</v>
      </c>
      <c r="U125" s="34">
        <f t="shared" si="69"/>
        <v>0</v>
      </c>
      <c r="V125" s="34">
        <f t="shared" si="70"/>
        <v>0</v>
      </c>
      <c r="W125" s="34">
        <f t="shared" si="71"/>
        <v>0</v>
      </c>
      <c r="X125" s="35"/>
    </row>
    <row r="126" spans="1:26" ht="47.25" x14ac:dyDescent="0.25">
      <c r="A126" s="26" t="s">
        <v>69</v>
      </c>
      <c r="B126" s="27" t="s">
        <v>70</v>
      </c>
      <c r="C126" s="28" t="s">
        <v>24</v>
      </c>
      <c r="D126" s="29">
        <f t="shared" si="62"/>
        <v>7.8711491482000486</v>
      </c>
      <c r="E126" s="29">
        <f t="shared" ref="E126:G126" si="75">E128+E127</f>
        <v>0</v>
      </c>
      <c r="F126" s="29">
        <f t="shared" si="75"/>
        <v>0</v>
      </c>
      <c r="G126" s="29">
        <f t="shared" si="75"/>
        <v>6.566265415496197</v>
      </c>
      <c r="H126" s="29">
        <f>H128+H127</f>
        <v>1.3048837327038518</v>
      </c>
      <c r="I126" s="29">
        <f t="shared" si="65"/>
        <v>7.8711491482000495</v>
      </c>
      <c r="J126" s="29">
        <f t="shared" ref="J126:L126" si="76">J128+J127</f>
        <v>0</v>
      </c>
      <c r="K126" s="29">
        <f t="shared" si="76"/>
        <v>0</v>
      </c>
      <c r="L126" s="29">
        <f t="shared" si="76"/>
        <v>7.091266294294174</v>
      </c>
      <c r="M126" s="29">
        <f>M128+M127</f>
        <v>0.77988285390587586</v>
      </c>
      <c r="N126" s="29">
        <f t="shared" si="66"/>
        <v>0</v>
      </c>
      <c r="O126" s="29">
        <f t="shared" si="67"/>
        <v>0</v>
      </c>
      <c r="P126" s="29">
        <v>0</v>
      </c>
      <c r="Q126" s="29">
        <v>0</v>
      </c>
      <c r="R126" s="29">
        <v>0</v>
      </c>
      <c r="S126" s="29">
        <v>0</v>
      </c>
      <c r="T126" s="29">
        <f t="shared" si="68"/>
        <v>0.52500087879797697</v>
      </c>
      <c r="U126" s="29">
        <f t="shared" si="69"/>
        <v>7.9954257949882743</v>
      </c>
      <c r="V126" s="29">
        <f t="shared" si="70"/>
        <v>-0.52500087879797597</v>
      </c>
      <c r="W126" s="29">
        <f t="shared" si="71"/>
        <v>-40.233536953527711</v>
      </c>
      <c r="X126" s="30"/>
    </row>
    <row r="127" spans="1:26" ht="78.75" x14ac:dyDescent="0.25">
      <c r="A127" s="43" t="s">
        <v>125</v>
      </c>
      <c r="B127" s="42" t="s">
        <v>126</v>
      </c>
      <c r="C127" s="43" t="s">
        <v>127</v>
      </c>
      <c r="D127" s="44">
        <f t="shared" si="62"/>
        <v>4.7330691482000491</v>
      </c>
      <c r="E127" s="44">
        <v>0</v>
      </c>
      <c r="F127" s="44">
        <v>0</v>
      </c>
      <c r="G127" s="44">
        <v>3.9511987488295306</v>
      </c>
      <c r="H127" s="44">
        <v>0.7818703993705185</v>
      </c>
      <c r="I127" s="44">
        <f t="shared" si="65"/>
        <v>4.7330691482000491</v>
      </c>
      <c r="J127" s="44">
        <v>0</v>
      </c>
      <c r="K127" s="44">
        <v>0</v>
      </c>
      <c r="L127" s="44">
        <v>3.9531862942941736</v>
      </c>
      <c r="M127" s="44">
        <v>0.77988285390587586</v>
      </c>
      <c r="N127" s="44">
        <f t="shared" si="66"/>
        <v>0</v>
      </c>
      <c r="O127" s="44">
        <f t="shared" si="67"/>
        <v>0</v>
      </c>
      <c r="P127" s="44">
        <f t="shared" ref="P127:P128" si="77">J127-E127</f>
        <v>0</v>
      </c>
      <c r="Q127" s="44">
        <f t="shared" ref="Q127:Q128" si="78">IF(E127=0,0,P127/E127*100)</f>
        <v>0</v>
      </c>
      <c r="R127" s="44">
        <f t="shared" ref="R127:R128" si="79">K127-F127</f>
        <v>0</v>
      </c>
      <c r="S127" s="44">
        <f t="shared" ref="S127:S128" si="80">IF(F127=0,0,R127/F127*100)</f>
        <v>0</v>
      </c>
      <c r="T127" s="44">
        <f t="shared" si="68"/>
        <v>1.9875454646429702E-3</v>
      </c>
      <c r="U127" s="44">
        <f t="shared" si="69"/>
        <v>5.0302340909369435E-2</v>
      </c>
      <c r="V127" s="44">
        <f t="shared" si="70"/>
        <v>-1.9875454646426371E-3</v>
      </c>
      <c r="W127" s="44">
        <f t="shared" si="71"/>
        <v>-0.25420395326934031</v>
      </c>
      <c r="X127" s="46">
        <v>0</v>
      </c>
      <c r="Y127" s="51"/>
      <c r="Z127" s="51"/>
    </row>
    <row r="128" spans="1:26" ht="115.5" customHeight="1" x14ac:dyDescent="0.25">
      <c r="A128" s="43" t="s">
        <v>125</v>
      </c>
      <c r="B128" s="42" t="s">
        <v>192</v>
      </c>
      <c r="C128" s="43" t="s">
        <v>128</v>
      </c>
      <c r="D128" s="44">
        <f t="shared" si="62"/>
        <v>3.1380799999999995</v>
      </c>
      <c r="E128" s="44">
        <v>0</v>
      </c>
      <c r="F128" s="44">
        <v>0</v>
      </c>
      <c r="G128" s="44">
        <v>2.6150666666666664</v>
      </c>
      <c r="H128" s="44">
        <v>0.52301333333333333</v>
      </c>
      <c r="I128" s="44">
        <f t="shared" si="65"/>
        <v>3.13808</v>
      </c>
      <c r="J128" s="44">
        <v>0</v>
      </c>
      <c r="K128" s="44">
        <v>0</v>
      </c>
      <c r="L128" s="44">
        <v>3.13808</v>
      </c>
      <c r="M128" s="44">
        <v>0</v>
      </c>
      <c r="N128" s="44">
        <f t="shared" si="66"/>
        <v>0</v>
      </c>
      <c r="O128" s="44">
        <f t="shared" si="67"/>
        <v>0</v>
      </c>
      <c r="P128" s="44">
        <f t="shared" si="77"/>
        <v>0</v>
      </c>
      <c r="Q128" s="44">
        <f t="shared" si="78"/>
        <v>0</v>
      </c>
      <c r="R128" s="44">
        <f t="shared" si="79"/>
        <v>0</v>
      </c>
      <c r="S128" s="44">
        <f t="shared" si="80"/>
        <v>0</v>
      </c>
      <c r="T128" s="44">
        <f t="shared" si="68"/>
        <v>0.52301333333333355</v>
      </c>
      <c r="U128" s="44">
        <f t="shared" si="69"/>
        <v>20.000000000000011</v>
      </c>
      <c r="V128" s="44">
        <f>M128-H128</f>
        <v>-0.52301333333333333</v>
      </c>
      <c r="W128" s="44">
        <f>IF(H128=0,0,V128/H128*100)</f>
        <v>-100</v>
      </c>
      <c r="X128" s="46">
        <v>0</v>
      </c>
      <c r="Y128" s="51"/>
      <c r="Z128" s="51"/>
    </row>
    <row r="129" spans="1:26" ht="47.25" x14ac:dyDescent="0.25">
      <c r="A129" s="26" t="s">
        <v>91</v>
      </c>
      <c r="B129" s="27" t="s">
        <v>92</v>
      </c>
      <c r="C129" s="28" t="s">
        <v>24</v>
      </c>
      <c r="D129" s="29">
        <f t="shared" si="62"/>
        <v>0</v>
      </c>
      <c r="E129" s="29">
        <v>0</v>
      </c>
      <c r="F129" s="29">
        <v>0</v>
      </c>
      <c r="G129" s="29">
        <v>0</v>
      </c>
      <c r="H129" s="29">
        <v>0</v>
      </c>
      <c r="I129" s="29">
        <f t="shared" si="65"/>
        <v>0</v>
      </c>
      <c r="J129" s="29">
        <v>0</v>
      </c>
      <c r="K129" s="29">
        <v>0</v>
      </c>
      <c r="L129" s="29">
        <v>0</v>
      </c>
      <c r="M129" s="29">
        <v>0</v>
      </c>
      <c r="N129" s="29">
        <f t="shared" si="66"/>
        <v>0</v>
      </c>
      <c r="O129" s="29">
        <f t="shared" si="67"/>
        <v>0</v>
      </c>
      <c r="P129" s="29">
        <v>0</v>
      </c>
      <c r="Q129" s="29">
        <v>0</v>
      </c>
      <c r="R129" s="29">
        <v>0</v>
      </c>
      <c r="S129" s="29">
        <v>0</v>
      </c>
      <c r="T129" s="29">
        <f t="shared" si="68"/>
        <v>0</v>
      </c>
      <c r="U129" s="29">
        <f t="shared" si="69"/>
        <v>0</v>
      </c>
      <c r="V129" s="29">
        <f t="shared" si="70"/>
        <v>0</v>
      </c>
      <c r="W129" s="29">
        <f t="shared" si="71"/>
        <v>0</v>
      </c>
      <c r="X129" s="30"/>
    </row>
    <row r="130" spans="1:26" ht="31.5" x14ac:dyDescent="0.25">
      <c r="A130" s="26" t="s">
        <v>71</v>
      </c>
      <c r="B130" s="27" t="s">
        <v>72</v>
      </c>
      <c r="C130" s="28" t="s">
        <v>24</v>
      </c>
      <c r="D130" s="29">
        <f>SUM(E130:H130)</f>
        <v>0.14044999999999999</v>
      </c>
      <c r="E130" s="29">
        <v>0</v>
      </c>
      <c r="F130" s="29">
        <v>0</v>
      </c>
      <c r="G130" s="29">
        <f>SUM(G131:G137)</f>
        <v>0.14044999999999999</v>
      </c>
      <c r="H130" s="29">
        <f>SUM(H131:H137)</f>
        <v>0</v>
      </c>
      <c r="I130" s="29">
        <f t="shared" si="65"/>
        <v>0.14044999999999999</v>
      </c>
      <c r="J130" s="29">
        <f>SUM(J131:J137)</f>
        <v>0</v>
      </c>
      <c r="K130" s="29">
        <f>SUM(K131:K137)</f>
        <v>0</v>
      </c>
      <c r="L130" s="29">
        <f>SUM(L131:L137)</f>
        <v>0.14044999999999999</v>
      </c>
      <c r="M130" s="29">
        <f>SUM(M131:M137)</f>
        <v>0</v>
      </c>
      <c r="N130" s="29">
        <f t="shared" si="66"/>
        <v>0</v>
      </c>
      <c r="O130" s="29">
        <f t="shared" si="67"/>
        <v>0</v>
      </c>
      <c r="P130" s="29">
        <f>SUM(P131:P137)</f>
        <v>0</v>
      </c>
      <c r="Q130" s="29">
        <f>SUM(Q131:Q137)</f>
        <v>0</v>
      </c>
      <c r="R130" s="29">
        <f>SUM(R131:R137)</f>
        <v>0</v>
      </c>
      <c r="S130" s="29">
        <f>SUM(S131:S137)</f>
        <v>0</v>
      </c>
      <c r="T130" s="29">
        <f t="shared" si="68"/>
        <v>0</v>
      </c>
      <c r="U130" s="29">
        <f t="shared" si="69"/>
        <v>0</v>
      </c>
      <c r="V130" s="29">
        <f t="shared" si="70"/>
        <v>0</v>
      </c>
      <c r="W130" s="29">
        <f t="shared" si="71"/>
        <v>0</v>
      </c>
      <c r="X130" s="30"/>
    </row>
    <row r="131" spans="1:26" ht="50.25" customHeight="1" x14ac:dyDescent="0.25">
      <c r="A131" s="43" t="s">
        <v>93</v>
      </c>
      <c r="B131" s="42" t="s">
        <v>132</v>
      </c>
      <c r="C131" s="43" t="s">
        <v>133</v>
      </c>
      <c r="D131" s="44">
        <f t="shared" ref="D131:D137" si="81">SUM(E131:H131)</f>
        <v>0</v>
      </c>
      <c r="E131" s="44">
        <v>0</v>
      </c>
      <c r="F131" s="44">
        <v>0</v>
      </c>
      <c r="G131" s="44">
        <v>0</v>
      </c>
      <c r="H131" s="44">
        <v>0</v>
      </c>
      <c r="I131" s="44">
        <f t="shared" si="65"/>
        <v>0</v>
      </c>
      <c r="J131" s="44">
        <v>0</v>
      </c>
      <c r="K131" s="44">
        <v>0</v>
      </c>
      <c r="L131" s="44">
        <v>0</v>
      </c>
      <c r="M131" s="44">
        <v>0</v>
      </c>
      <c r="N131" s="44">
        <f t="shared" si="66"/>
        <v>0</v>
      </c>
      <c r="O131" s="44">
        <f t="shared" si="67"/>
        <v>0</v>
      </c>
      <c r="P131" s="44">
        <f t="shared" ref="P131:P137" si="82">J131-E131</f>
        <v>0</v>
      </c>
      <c r="Q131" s="44">
        <f t="shared" ref="Q131:Q137" si="83">IF(E131=0,0,P131/E131*100)</f>
        <v>0</v>
      </c>
      <c r="R131" s="44">
        <f t="shared" ref="R131:R137" si="84">K131-F131</f>
        <v>0</v>
      </c>
      <c r="S131" s="44">
        <f t="shared" ref="S131:S137" si="85">IF(F131=0,0,R131/F131*100)</f>
        <v>0</v>
      </c>
      <c r="T131" s="44">
        <f t="shared" si="68"/>
        <v>0</v>
      </c>
      <c r="U131" s="44">
        <f t="shared" si="69"/>
        <v>0</v>
      </c>
      <c r="V131" s="44">
        <f t="shared" si="70"/>
        <v>0</v>
      </c>
      <c r="W131" s="44">
        <f t="shared" si="71"/>
        <v>0</v>
      </c>
      <c r="X131" s="46">
        <v>0</v>
      </c>
      <c r="Y131" s="51"/>
      <c r="Z131" s="51"/>
    </row>
    <row r="132" spans="1:26" ht="54.75" customHeight="1" x14ac:dyDescent="0.25">
      <c r="A132" s="43" t="s">
        <v>93</v>
      </c>
      <c r="B132" s="42" t="s">
        <v>226</v>
      </c>
      <c r="C132" s="43" t="s">
        <v>134</v>
      </c>
      <c r="D132" s="44">
        <f t="shared" si="81"/>
        <v>0</v>
      </c>
      <c r="E132" s="44">
        <v>0</v>
      </c>
      <c r="F132" s="44">
        <v>0</v>
      </c>
      <c r="G132" s="44">
        <v>0</v>
      </c>
      <c r="H132" s="44">
        <v>0</v>
      </c>
      <c r="I132" s="44">
        <f t="shared" si="65"/>
        <v>0</v>
      </c>
      <c r="J132" s="44">
        <v>0</v>
      </c>
      <c r="K132" s="44">
        <v>0</v>
      </c>
      <c r="L132" s="44">
        <v>0</v>
      </c>
      <c r="M132" s="44">
        <v>0</v>
      </c>
      <c r="N132" s="44">
        <f t="shared" si="66"/>
        <v>0</v>
      </c>
      <c r="O132" s="44">
        <f t="shared" si="67"/>
        <v>0</v>
      </c>
      <c r="P132" s="44">
        <f t="shared" si="82"/>
        <v>0</v>
      </c>
      <c r="Q132" s="44">
        <f t="shared" si="83"/>
        <v>0</v>
      </c>
      <c r="R132" s="44">
        <f t="shared" si="84"/>
        <v>0</v>
      </c>
      <c r="S132" s="44">
        <f t="shared" si="85"/>
        <v>0</v>
      </c>
      <c r="T132" s="44">
        <f t="shared" si="68"/>
        <v>0</v>
      </c>
      <c r="U132" s="44">
        <f t="shared" si="69"/>
        <v>0</v>
      </c>
      <c r="V132" s="44">
        <f t="shared" si="70"/>
        <v>0</v>
      </c>
      <c r="W132" s="44">
        <f t="shared" si="71"/>
        <v>0</v>
      </c>
      <c r="X132" s="46">
        <v>0</v>
      </c>
      <c r="Y132" s="51"/>
      <c r="Z132" s="51"/>
    </row>
    <row r="133" spans="1:26" ht="71.25" customHeight="1" x14ac:dyDescent="0.25">
      <c r="A133" s="43" t="s">
        <v>93</v>
      </c>
      <c r="B133" s="42" t="s">
        <v>193</v>
      </c>
      <c r="C133" s="43" t="s">
        <v>135</v>
      </c>
      <c r="D133" s="44">
        <f t="shared" si="81"/>
        <v>0</v>
      </c>
      <c r="E133" s="44">
        <v>0</v>
      </c>
      <c r="F133" s="44">
        <v>0</v>
      </c>
      <c r="G133" s="44">
        <v>0</v>
      </c>
      <c r="H133" s="44">
        <v>0</v>
      </c>
      <c r="I133" s="44">
        <f t="shared" si="65"/>
        <v>0</v>
      </c>
      <c r="J133" s="44">
        <v>0</v>
      </c>
      <c r="K133" s="44">
        <v>0</v>
      </c>
      <c r="L133" s="44">
        <v>0</v>
      </c>
      <c r="M133" s="44">
        <v>0</v>
      </c>
      <c r="N133" s="44">
        <f t="shared" si="66"/>
        <v>0</v>
      </c>
      <c r="O133" s="44">
        <f t="shared" si="67"/>
        <v>0</v>
      </c>
      <c r="P133" s="44">
        <f t="shared" si="82"/>
        <v>0</v>
      </c>
      <c r="Q133" s="44">
        <f t="shared" si="83"/>
        <v>0</v>
      </c>
      <c r="R133" s="44">
        <f t="shared" si="84"/>
        <v>0</v>
      </c>
      <c r="S133" s="44">
        <f t="shared" si="85"/>
        <v>0</v>
      </c>
      <c r="T133" s="44">
        <f t="shared" si="68"/>
        <v>0</v>
      </c>
      <c r="U133" s="44">
        <f t="shared" si="69"/>
        <v>0</v>
      </c>
      <c r="V133" s="44">
        <f t="shared" si="70"/>
        <v>0</v>
      </c>
      <c r="W133" s="44">
        <f t="shared" si="71"/>
        <v>0</v>
      </c>
      <c r="X133" s="46">
        <v>0</v>
      </c>
      <c r="Y133" s="51"/>
      <c r="Z133" s="51"/>
    </row>
    <row r="134" spans="1:26" ht="63.75" customHeight="1" x14ac:dyDescent="0.25">
      <c r="A134" s="43" t="s">
        <v>93</v>
      </c>
      <c r="B134" s="42" t="s">
        <v>136</v>
      </c>
      <c r="C134" s="43" t="s">
        <v>137</v>
      </c>
      <c r="D134" s="44">
        <f t="shared" si="81"/>
        <v>0</v>
      </c>
      <c r="E134" s="44">
        <v>0</v>
      </c>
      <c r="F134" s="44">
        <v>0</v>
      </c>
      <c r="G134" s="44">
        <v>0</v>
      </c>
      <c r="H134" s="44">
        <v>0</v>
      </c>
      <c r="I134" s="44">
        <f t="shared" si="65"/>
        <v>0</v>
      </c>
      <c r="J134" s="44">
        <v>0</v>
      </c>
      <c r="K134" s="44">
        <v>0</v>
      </c>
      <c r="L134" s="44">
        <v>0</v>
      </c>
      <c r="M134" s="44">
        <v>0</v>
      </c>
      <c r="N134" s="44">
        <f t="shared" si="66"/>
        <v>0</v>
      </c>
      <c r="O134" s="44">
        <f t="shared" si="67"/>
        <v>0</v>
      </c>
      <c r="P134" s="44">
        <f t="shared" si="82"/>
        <v>0</v>
      </c>
      <c r="Q134" s="44">
        <f t="shared" si="83"/>
        <v>0</v>
      </c>
      <c r="R134" s="44">
        <f t="shared" si="84"/>
        <v>0</v>
      </c>
      <c r="S134" s="44">
        <f t="shared" si="85"/>
        <v>0</v>
      </c>
      <c r="T134" s="44">
        <f t="shared" si="68"/>
        <v>0</v>
      </c>
      <c r="U134" s="44">
        <f t="shared" si="69"/>
        <v>0</v>
      </c>
      <c r="V134" s="44">
        <f t="shared" si="70"/>
        <v>0</v>
      </c>
      <c r="W134" s="44">
        <f t="shared" si="71"/>
        <v>0</v>
      </c>
      <c r="X134" s="46">
        <v>0</v>
      </c>
      <c r="Y134" s="51"/>
      <c r="Z134" s="51"/>
    </row>
    <row r="135" spans="1:26" ht="111.75" customHeight="1" x14ac:dyDescent="0.25">
      <c r="A135" s="43" t="s">
        <v>93</v>
      </c>
      <c r="B135" s="42" t="s">
        <v>227</v>
      </c>
      <c r="C135" s="43" t="s">
        <v>194</v>
      </c>
      <c r="D135" s="44">
        <f t="shared" si="81"/>
        <v>0</v>
      </c>
      <c r="E135" s="44">
        <v>0</v>
      </c>
      <c r="F135" s="44">
        <v>0</v>
      </c>
      <c r="G135" s="44">
        <v>0</v>
      </c>
      <c r="H135" s="44">
        <v>0</v>
      </c>
      <c r="I135" s="44">
        <f t="shared" si="65"/>
        <v>0</v>
      </c>
      <c r="J135" s="44">
        <v>0</v>
      </c>
      <c r="K135" s="44">
        <v>0</v>
      </c>
      <c r="L135" s="44">
        <v>0</v>
      </c>
      <c r="M135" s="44">
        <v>0</v>
      </c>
      <c r="N135" s="44">
        <f t="shared" si="66"/>
        <v>0</v>
      </c>
      <c r="O135" s="44">
        <f t="shared" si="67"/>
        <v>0</v>
      </c>
      <c r="P135" s="44">
        <f t="shared" si="82"/>
        <v>0</v>
      </c>
      <c r="Q135" s="44">
        <f t="shared" si="83"/>
        <v>0</v>
      </c>
      <c r="R135" s="44">
        <f t="shared" si="84"/>
        <v>0</v>
      </c>
      <c r="S135" s="44">
        <f t="shared" si="85"/>
        <v>0</v>
      </c>
      <c r="T135" s="44">
        <f t="shared" si="68"/>
        <v>0</v>
      </c>
      <c r="U135" s="44">
        <f t="shared" si="69"/>
        <v>0</v>
      </c>
      <c r="V135" s="44">
        <f t="shared" si="70"/>
        <v>0</v>
      </c>
      <c r="W135" s="44">
        <f t="shared" si="71"/>
        <v>0</v>
      </c>
      <c r="X135" s="46">
        <v>0</v>
      </c>
      <c r="Y135" s="51"/>
      <c r="Z135" s="51"/>
    </row>
    <row r="136" spans="1:26" ht="54.75" customHeight="1" x14ac:dyDescent="0.25">
      <c r="A136" s="43" t="s">
        <v>93</v>
      </c>
      <c r="B136" s="42" t="s">
        <v>228</v>
      </c>
      <c r="C136" s="43" t="s">
        <v>229</v>
      </c>
      <c r="D136" s="44">
        <f t="shared" si="81"/>
        <v>0</v>
      </c>
      <c r="E136" s="44">
        <v>0</v>
      </c>
      <c r="F136" s="44">
        <v>0</v>
      </c>
      <c r="G136" s="44">
        <v>0</v>
      </c>
      <c r="H136" s="44">
        <v>0</v>
      </c>
      <c r="I136" s="44">
        <f t="shared" si="65"/>
        <v>0</v>
      </c>
      <c r="J136" s="44">
        <v>0</v>
      </c>
      <c r="K136" s="44">
        <v>0</v>
      </c>
      <c r="L136" s="44">
        <v>0</v>
      </c>
      <c r="M136" s="44">
        <v>0</v>
      </c>
      <c r="N136" s="44">
        <f t="shared" si="66"/>
        <v>0</v>
      </c>
      <c r="O136" s="44">
        <f t="shared" si="67"/>
        <v>0</v>
      </c>
      <c r="P136" s="44">
        <f t="shared" si="82"/>
        <v>0</v>
      </c>
      <c r="Q136" s="44">
        <f t="shared" si="83"/>
        <v>0</v>
      </c>
      <c r="R136" s="44">
        <f t="shared" si="84"/>
        <v>0</v>
      </c>
      <c r="S136" s="44">
        <f t="shared" si="85"/>
        <v>0</v>
      </c>
      <c r="T136" s="44">
        <f t="shared" si="68"/>
        <v>0</v>
      </c>
      <c r="U136" s="44">
        <f t="shared" si="69"/>
        <v>0</v>
      </c>
      <c r="V136" s="44">
        <f t="shared" si="70"/>
        <v>0</v>
      </c>
      <c r="W136" s="44">
        <f t="shared" si="71"/>
        <v>0</v>
      </c>
      <c r="X136" s="46">
        <v>0</v>
      </c>
      <c r="Y136" s="51"/>
      <c r="Z136" s="51"/>
    </row>
    <row r="137" spans="1:26" ht="81.75" customHeight="1" x14ac:dyDescent="0.25">
      <c r="A137" s="43" t="s">
        <v>93</v>
      </c>
      <c r="B137" s="42" t="s">
        <v>252</v>
      </c>
      <c r="C137" s="43" t="s">
        <v>231</v>
      </c>
      <c r="D137" s="44">
        <f t="shared" si="81"/>
        <v>0.14044999999999999</v>
      </c>
      <c r="E137" s="44">
        <v>0</v>
      </c>
      <c r="F137" s="44">
        <v>0</v>
      </c>
      <c r="G137" s="44">
        <v>0.14044999999999999</v>
      </c>
      <c r="H137" s="44">
        <v>0</v>
      </c>
      <c r="I137" s="44">
        <f t="shared" si="65"/>
        <v>0.14044999999999999</v>
      </c>
      <c r="J137" s="44">
        <v>0</v>
      </c>
      <c r="K137" s="44">
        <v>0</v>
      </c>
      <c r="L137" s="44">
        <v>0.14044999999999999</v>
      </c>
      <c r="M137" s="44">
        <v>0</v>
      </c>
      <c r="N137" s="44">
        <f t="shared" si="66"/>
        <v>0</v>
      </c>
      <c r="O137" s="44">
        <f t="shared" si="67"/>
        <v>0</v>
      </c>
      <c r="P137" s="44">
        <f t="shared" si="82"/>
        <v>0</v>
      </c>
      <c r="Q137" s="44">
        <f t="shared" si="83"/>
        <v>0</v>
      </c>
      <c r="R137" s="44">
        <f t="shared" si="84"/>
        <v>0</v>
      </c>
      <c r="S137" s="44">
        <f t="shared" si="85"/>
        <v>0</v>
      </c>
      <c r="T137" s="44">
        <f t="shared" si="68"/>
        <v>0</v>
      </c>
      <c r="U137" s="44">
        <f t="shared" si="69"/>
        <v>0</v>
      </c>
      <c r="V137" s="44">
        <f t="shared" si="70"/>
        <v>0</v>
      </c>
      <c r="W137" s="44">
        <f t="shared" si="71"/>
        <v>0</v>
      </c>
      <c r="X137" s="46">
        <v>0</v>
      </c>
      <c r="Y137" s="51"/>
      <c r="Z137" s="51"/>
    </row>
  </sheetData>
  <autoFilter ref="A20:X20"/>
  <mergeCells count="33">
    <mergeCell ref="R17:S18"/>
    <mergeCell ref="L18:L19"/>
    <mergeCell ref="D17:H17"/>
    <mergeCell ref="I17:M17"/>
    <mergeCell ref="N17:O18"/>
    <mergeCell ref="P17:Q18"/>
    <mergeCell ref="G18:G19"/>
    <mergeCell ref="H18:H19"/>
    <mergeCell ref="I18:I19"/>
    <mergeCell ref="J18:J19"/>
    <mergeCell ref="K18:K19"/>
    <mergeCell ref="T17:U18"/>
    <mergeCell ref="M18:M19"/>
    <mergeCell ref="A12:X12"/>
    <mergeCell ref="A13:X13"/>
    <mergeCell ref="A14:X14"/>
    <mergeCell ref="A15:A19"/>
    <mergeCell ref="B15:B19"/>
    <mergeCell ref="C15:C19"/>
    <mergeCell ref="D15:M15"/>
    <mergeCell ref="N15:W16"/>
    <mergeCell ref="X15:X19"/>
    <mergeCell ref="D16:M16"/>
    <mergeCell ref="V17:W18"/>
    <mergeCell ref="D18:D19"/>
    <mergeCell ref="E18:E19"/>
    <mergeCell ref="F18:F19"/>
    <mergeCell ref="A11:X11"/>
    <mergeCell ref="A4:X4"/>
    <mergeCell ref="A5:X5"/>
    <mergeCell ref="A7:X7"/>
    <mergeCell ref="A8:X8"/>
    <mergeCell ref="A10:X10"/>
  </mergeCells>
  <phoneticPr fontId="26" type="noConversion"/>
  <dataValidations count="1">
    <dataValidation type="textLength" operator="lessThan" allowBlank="1" showInputMessage="1" showErrorMessage="1" promptTitle="!!!" prompt="Не более 150 знаков" sqref="B137">
      <formula1>150</formula1>
    </dataValidation>
  </dataValidations>
  <printOptions horizontalCentered="1"/>
  <pageMargins left="0" right="0" top="0.19685039370078741" bottom="0" header="0.51181102362204722" footer="0.51181102362204722"/>
  <pageSetup paperSize="9" scale="34"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11кв истч</vt:lpstr>
      <vt:lpstr>'11кв истч'!Область_печати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filippovamv</dc:creator>
  <cp:lastModifiedBy>ShlykovAF</cp:lastModifiedBy>
  <cp:lastPrinted>2018-08-09T09:16:28Z</cp:lastPrinted>
  <dcterms:created xsi:type="dcterms:W3CDTF">2018-08-09T02:07:48Z</dcterms:created>
  <dcterms:modified xsi:type="dcterms:W3CDTF">2024-11-14T09:55:14Z</dcterms:modified>
</cp:coreProperties>
</file>