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10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договоров'!$A$1:$AJ$13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</workbook>
</file>

<file path=xl/calcChain.xml><?xml version="1.0" encoding="utf-8"?>
<calcChain xmlns="http://schemas.openxmlformats.org/spreadsheetml/2006/main">
  <c r="R7" i="5" l="1"/>
  <c r="Q7" i="5"/>
  <c r="P7" i="5" l="1"/>
  <c r="O7" i="5"/>
  <c r="P6" i="5"/>
  <c r="O6" i="5"/>
  <c r="K7" i="5" l="1"/>
  <c r="L7" i="5"/>
  <c r="H8" i="5"/>
</calcChain>
</file>

<file path=xl/sharedStrings.xml><?xml version="1.0" encoding="utf-8"?>
<sst xmlns="http://schemas.openxmlformats.org/spreadsheetml/2006/main" count="37" uniqueCount="19">
  <si>
    <t>№ п/п</t>
  </si>
  <si>
    <t>Количество договоров</t>
  </si>
  <si>
    <t>Наименование сведений</t>
  </si>
  <si>
    <t>Общая стоимость договоров, руб. с НДС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</si>
  <si>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</si>
  <si>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</si>
  <si>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</si>
  <si>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</si>
  <si>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</si>
  <si>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</si>
  <si>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</si>
  <si>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</si>
  <si>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</si>
  <si>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</si>
  <si>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 xml:space="preserve">Сведения о количестве и об общей стоимости договоров, заключенных Заказчиком по результатам закупки товаров, работ, услуг:
из них:
</t>
  </si>
  <si>
    <t>Сведения о количестве и стоимости договоров, заключенных Заказчиком по результатам закупок, указанных в пунктах 1 - 3 части 15 статьи 4 Федерального закона, в случае принятия заказчиком решения о неразмещении сведений о таких закупках в единой информационной системе</t>
  </si>
  <si>
    <t xml:space="preserve">
Сведения о количестве и стоимости договоров, заключенных Заказчиком по результатам закупок у единственного поставщика (подрядчика, исполнителя), предусмотренных статьей 3.6 Федерального закона
</t>
  </si>
  <si>
    <r>
      <t xml:space="preserve">Сведения о количестве и стоимости договоров, заключенных заказчиком с единственным поставщиком (исполнителем, подрядчиком) по результатам </t>
    </r>
    <r>
      <rPr>
        <sz val="12"/>
        <color rgb="FF222222"/>
        <rFont val="Times New Roman"/>
        <family val="1"/>
        <charset val="204"/>
      </rPr>
      <t>конкурентных закупок, признанных несостоявшимися (в связи с тем, что на участие в закупке подана только одна заявка и с участником, подавшим такую заявку заключен договор, а также в связи с чем, что по результатам проведения закупки отклонены все заявки, кроме заявки, поданной участником закупки, с которым заключен договор)</t>
    </r>
  </si>
  <si>
    <t>Сведения о количестве и общей стоимости договоров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</si>
</sst>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0" fillId="0" borderId="0" xfId="2" applyFont="1" applyFill="1"/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7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2;&#1058;&#1057;/9%20&#1056;&#1060;&#1050;/&#1054;&#1087;&#1091;&#1073;&#1083;&#1080;&#1082;&#1086;&#1074;&#1072;&#1085;&#1085;&#1099;&#1077;%20&#1076;&#1086;&#1075;&#1086;&#1074;&#1086;&#1088;&#1099;%20&#1085;&#1072;%20&#1054;&#1092;.%20&#1089;&#1072;&#1081;&#1090;&#1077;%20&#1074;%202019&#1075;_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Лист2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ИТ-бюджет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договора-ОТЧЕТутв_БП2"/>
      <sheetName val="Вып__списки1"/>
      <sheetName val="10__Поступления1"/>
      <sheetName val="21.3"/>
      <sheetName val="17"/>
      <sheetName val="Adjustment schedule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ИП"/>
      <sheetName val="Смета НВВ"/>
      <sheetName val="KPIs VLS"/>
      <sheetName val="butubmf"/>
      <sheetName val="ИТОГ"/>
      <sheetName val="Энергоресурс "/>
      <sheetName val="Кт"/>
      <sheetName val=""/>
      <sheetName val="Здания"/>
      <sheetName val="котел 2023-2025 (Дымов)"/>
      <sheetName val="11 кв истч (2)"/>
      <sheetName val="УФ-61"/>
      <sheetName val="ЛГ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раф 2016г."/>
      <sheetName val="ОПЗ 2019"/>
      <sheetName val="ПРЗ 2019"/>
      <sheetName val="ОПЗ 2020"/>
      <sheetName val="ПРЗ 2020"/>
      <sheetName val="ОПЗ 2021"/>
      <sheetName val="разница попадания в 1С УПП и ДО"/>
      <sheetName val="План закупки_2024"/>
      <sheetName val="План закупки_2025"/>
      <sheetName val="КПЗ 2023"/>
      <sheetName val="КПЗ 2022"/>
      <sheetName val="реестр"/>
      <sheetName val="Данные о договорах не размещенн"/>
      <sheetName val="ДС"/>
      <sheetName val="Заявки по рамочным договорам"/>
      <sheetName val="пункты-основания для ДС"/>
      <sheetName val="для формул"/>
      <sheetName val="Заключенные договоры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76">
          <cell r="AK1276">
            <v>240864</v>
          </cell>
        </row>
        <row r="1293">
          <cell r="AK1293">
            <v>258974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showGridLines="0" tabSelected="1" view="pageBreakPreview" topLeftCell="B1" zoomScale="70" zoomScaleNormal="100" zoomScaleSheetLayoutView="70" workbookViewId="0">
      <selection activeCell="N9" sqref="N9"/>
    </sheetView>
  </sheetViews>
  <sheetFormatPr defaultColWidth="9.140625" defaultRowHeight="20.25" x14ac:dyDescent="0.25"/>
  <cols>
    <col min="1" max="2" width="9.140625" style="1"/>
    <col min="3" max="3" width="10.28515625" style="1" customWidth="1"/>
    <col min="4" max="4" width="16.85546875" style="1" customWidth="1"/>
    <col min="5" max="5" width="7.85546875" style="1" customWidth="1"/>
    <col min="6" max="6" width="42.7109375" style="1" customWidth="1"/>
    <col min="7" max="14" width="26.28515625" style="1" customWidth="1"/>
    <col min="15" max="16" width="22.7109375" style="1" customWidth="1"/>
    <col min="17" max="17" width="16.5703125" style="1" customWidth="1"/>
    <col min="18" max="18" width="19" style="1" customWidth="1"/>
    <col min="19" max="20" width="17.7109375" style="1" hidden="1" customWidth="1"/>
    <col min="21" max="26" width="17.7109375" style="24" hidden="1" customWidth="1"/>
    <col min="27" max="16384" width="9.140625" style="1"/>
  </cols>
  <sheetData>
    <row r="1" spans="1:26" ht="26.25" customHeight="1" x14ac:dyDescent="0.25">
      <c r="F1" s="2"/>
      <c r="G1" s="2"/>
      <c r="H1" s="2"/>
      <c r="I1" s="2"/>
      <c r="J1" s="2"/>
      <c r="K1" s="2"/>
      <c r="L1" s="2"/>
      <c r="M1" s="2"/>
      <c r="N1" s="2"/>
    </row>
    <row r="2" spans="1:26" ht="36.7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7" customHeight="1" x14ac:dyDescent="0.25">
      <c r="A3" s="33"/>
      <c r="B3" s="33"/>
      <c r="C3" s="33"/>
      <c r="D3" s="33"/>
      <c r="E3" s="33"/>
      <c r="F3" s="33"/>
      <c r="G3" s="33"/>
      <c r="H3" s="33"/>
    </row>
    <row r="4" spans="1:26" x14ac:dyDescent="0.25">
      <c r="A4" s="36" t="s">
        <v>0</v>
      </c>
      <c r="B4" s="35" t="s">
        <v>2</v>
      </c>
      <c r="C4" s="35"/>
      <c r="D4" s="35"/>
      <c r="E4" s="35"/>
      <c r="F4" s="35"/>
      <c r="G4" s="26" t="s">
        <v>4</v>
      </c>
      <c r="H4" s="27"/>
      <c r="I4" s="26" t="s">
        <v>5</v>
      </c>
      <c r="J4" s="27"/>
      <c r="K4" s="26" t="s">
        <v>6</v>
      </c>
      <c r="L4" s="27"/>
      <c r="M4" s="26" t="s">
        <v>7</v>
      </c>
      <c r="N4" s="27"/>
      <c r="O4" s="26" t="s">
        <v>8</v>
      </c>
      <c r="P4" s="27"/>
      <c r="Q4" s="26" t="s">
        <v>9</v>
      </c>
      <c r="R4" s="27"/>
      <c r="S4" s="26" t="s">
        <v>10</v>
      </c>
      <c r="T4" s="27"/>
      <c r="U4" s="28" t="s">
        <v>11</v>
      </c>
      <c r="V4" s="29"/>
      <c r="W4" s="28" t="s">
        <v>12</v>
      </c>
      <c r="X4" s="29"/>
      <c r="Y4" s="28" t="s">
        <v>13</v>
      </c>
      <c r="Z4" s="29"/>
    </row>
    <row r="5" spans="1:26" ht="72.75" customHeight="1" x14ac:dyDescent="0.25">
      <c r="A5" s="36"/>
      <c r="B5" s="35"/>
      <c r="C5" s="35"/>
      <c r="D5" s="35"/>
      <c r="E5" s="35"/>
      <c r="F5" s="35"/>
      <c r="G5" s="7" t="s">
        <v>1</v>
      </c>
      <c r="H5" s="7" t="s">
        <v>3</v>
      </c>
      <c r="I5" s="15" t="s">
        <v>1</v>
      </c>
      <c r="J5" s="15" t="s">
        <v>3</v>
      </c>
      <c r="K5" s="17" t="s">
        <v>1</v>
      </c>
      <c r="L5" s="17" t="s">
        <v>3</v>
      </c>
      <c r="M5" s="19" t="s">
        <v>1</v>
      </c>
      <c r="N5" s="19" t="s">
        <v>3</v>
      </c>
      <c r="O5" s="20" t="s">
        <v>1</v>
      </c>
      <c r="P5" s="20" t="s">
        <v>3</v>
      </c>
      <c r="Q5" s="21" t="s">
        <v>1</v>
      </c>
      <c r="R5" s="21" t="s">
        <v>3</v>
      </c>
      <c r="S5" s="22" t="s">
        <v>1</v>
      </c>
      <c r="T5" s="22" t="s">
        <v>3</v>
      </c>
      <c r="U5" s="23" t="s">
        <v>1</v>
      </c>
      <c r="V5" s="23" t="s">
        <v>3</v>
      </c>
      <c r="W5" s="23" t="s">
        <v>1</v>
      </c>
      <c r="X5" s="23" t="s">
        <v>3</v>
      </c>
      <c r="Y5" s="23" t="s">
        <v>1</v>
      </c>
      <c r="Z5" s="23" t="s">
        <v>3</v>
      </c>
    </row>
    <row r="6" spans="1:26" ht="90.75" customHeight="1" x14ac:dyDescent="0.25">
      <c r="A6" s="3">
        <v>1</v>
      </c>
      <c r="B6" s="32" t="s">
        <v>14</v>
      </c>
      <c r="C6" s="32"/>
      <c r="D6" s="32"/>
      <c r="E6" s="32"/>
      <c r="F6" s="32"/>
      <c r="G6" s="5">
        <v>36</v>
      </c>
      <c r="H6" s="9">
        <v>88894986.930000007</v>
      </c>
      <c r="I6" s="5">
        <v>48</v>
      </c>
      <c r="J6" s="9">
        <v>151431193</v>
      </c>
      <c r="K6" s="5">
        <v>35</v>
      </c>
      <c r="L6" s="9">
        <v>110031090.56999999</v>
      </c>
      <c r="M6" s="5">
        <v>41</v>
      </c>
      <c r="N6" s="9">
        <v>527420851.91000003</v>
      </c>
      <c r="O6" s="5">
        <f>16+9+8</f>
        <v>33</v>
      </c>
      <c r="P6" s="9">
        <f>386940103.866+357742.38+199731.78</f>
        <v>387497578.02599996</v>
      </c>
      <c r="Q6" s="5">
        <v>34</v>
      </c>
      <c r="R6" s="9">
        <v>161416234.31999999</v>
      </c>
      <c r="S6" s="5"/>
      <c r="T6" s="9"/>
      <c r="U6" s="5"/>
      <c r="V6" s="9"/>
      <c r="W6" s="5"/>
      <c r="X6" s="9"/>
      <c r="Y6" s="5"/>
      <c r="Z6" s="9"/>
    </row>
    <row r="7" spans="1:26" ht="90.75" customHeight="1" x14ac:dyDescent="0.25">
      <c r="A7" s="4">
        <v>2</v>
      </c>
      <c r="B7" s="32" t="s">
        <v>15</v>
      </c>
      <c r="C7" s="32"/>
      <c r="D7" s="32"/>
      <c r="E7" s="32"/>
      <c r="F7" s="32"/>
      <c r="G7" s="8">
        <v>13</v>
      </c>
      <c r="H7" s="10">
        <v>432591.49</v>
      </c>
      <c r="I7" s="8">
        <v>15</v>
      </c>
      <c r="J7" s="10">
        <v>353241.52</v>
      </c>
      <c r="K7" s="8">
        <f>18+2</f>
        <v>20</v>
      </c>
      <c r="L7" s="10">
        <f>418832.82+104042.4</f>
        <v>522875.22</v>
      </c>
      <c r="M7" s="8">
        <v>13</v>
      </c>
      <c r="N7" s="10">
        <v>483401.14</v>
      </c>
      <c r="O7" s="8">
        <f>9+8</f>
        <v>17</v>
      </c>
      <c r="P7" s="10">
        <f>357742.38+199731.78</f>
        <v>557474.16</v>
      </c>
      <c r="Q7" s="8">
        <f>10+7</f>
        <v>17</v>
      </c>
      <c r="R7" s="10">
        <f>149080.6+290172.92</f>
        <v>439253.52</v>
      </c>
      <c r="S7" s="8"/>
      <c r="T7" s="10"/>
      <c r="U7" s="8"/>
      <c r="V7" s="10"/>
      <c r="W7" s="8"/>
      <c r="X7" s="10"/>
      <c r="Y7" s="8"/>
      <c r="Z7" s="10"/>
    </row>
    <row r="8" spans="1:26" ht="90.75" customHeight="1" x14ac:dyDescent="0.25">
      <c r="A8" s="4">
        <v>3</v>
      </c>
      <c r="B8" s="32" t="s">
        <v>16</v>
      </c>
      <c r="C8" s="32"/>
      <c r="D8" s="32"/>
      <c r="E8" s="32"/>
      <c r="F8" s="32"/>
      <c r="G8" s="5">
        <v>2</v>
      </c>
      <c r="H8" s="9">
        <f>[10]реестр!$AK$1276+[10]реестр!$AK$1293</f>
        <v>499838</v>
      </c>
      <c r="I8" s="5">
        <v>1</v>
      </c>
      <c r="J8" s="9">
        <v>139000</v>
      </c>
      <c r="K8" s="5">
        <v>1</v>
      </c>
      <c r="L8" s="9">
        <v>348912</v>
      </c>
      <c r="M8" s="5">
        <v>1</v>
      </c>
      <c r="N8" s="9">
        <v>750000</v>
      </c>
      <c r="O8" s="5">
        <v>2</v>
      </c>
      <c r="P8" s="9">
        <v>917047.04</v>
      </c>
      <c r="Q8" s="5">
        <v>1</v>
      </c>
      <c r="R8" s="9">
        <v>774270</v>
      </c>
      <c r="S8" s="5"/>
      <c r="T8" s="9"/>
      <c r="U8" s="5"/>
      <c r="V8" s="9"/>
      <c r="W8" s="5"/>
      <c r="X8" s="9"/>
      <c r="Y8" s="5"/>
      <c r="Z8" s="9"/>
    </row>
    <row r="9" spans="1:26" ht="108" customHeight="1" x14ac:dyDescent="0.25">
      <c r="A9" s="4">
        <v>4</v>
      </c>
      <c r="B9" s="32" t="s">
        <v>17</v>
      </c>
      <c r="C9" s="32"/>
      <c r="D9" s="32"/>
      <c r="E9" s="32"/>
      <c r="F9" s="32"/>
      <c r="G9" s="5">
        <v>11</v>
      </c>
      <c r="H9" s="9">
        <v>12809182.119999999</v>
      </c>
      <c r="I9" s="5">
        <v>12</v>
      </c>
      <c r="J9" s="9">
        <v>27305278.219999999</v>
      </c>
      <c r="K9" s="5">
        <v>5</v>
      </c>
      <c r="L9" s="9">
        <v>14115482.310000001</v>
      </c>
      <c r="M9" s="5">
        <v>11</v>
      </c>
      <c r="N9" s="9">
        <v>172774802.69999999</v>
      </c>
      <c r="O9" s="5">
        <v>5</v>
      </c>
      <c r="P9" s="9">
        <v>315912391.99000001</v>
      </c>
      <c r="Q9" s="5">
        <v>10</v>
      </c>
      <c r="R9" s="9">
        <v>55162544.829999998</v>
      </c>
      <c r="S9" s="5"/>
      <c r="T9" s="9"/>
      <c r="U9" s="5"/>
      <c r="V9" s="9"/>
      <c r="W9" s="5"/>
      <c r="X9" s="9"/>
      <c r="Y9" s="5"/>
      <c r="Z9" s="9"/>
    </row>
    <row r="10" spans="1:26" s="6" customFormat="1" ht="22.5" customHeight="1" x14ac:dyDescent="0.35">
      <c r="A10" s="11"/>
      <c r="B10" s="34"/>
      <c r="C10" s="34"/>
      <c r="D10" s="34"/>
      <c r="E10" s="34"/>
      <c r="F10" s="34"/>
      <c r="G10" s="12"/>
      <c r="H10" s="13"/>
      <c r="I10" s="12"/>
      <c r="J10" s="14"/>
      <c r="K10" s="12"/>
      <c r="L10" s="16"/>
      <c r="M10" s="12"/>
      <c r="N10" s="18"/>
      <c r="O10" s="1"/>
      <c r="P10" s="1"/>
      <c r="Q10" s="1"/>
      <c r="R10" s="1"/>
      <c r="U10" s="25"/>
      <c r="V10" s="25"/>
      <c r="W10" s="25"/>
      <c r="X10" s="25"/>
      <c r="Y10" s="25"/>
      <c r="Z10" s="25"/>
    </row>
    <row r="11" spans="1:26" x14ac:dyDescent="0.25">
      <c r="A11" s="31"/>
      <c r="B11" s="31"/>
      <c r="C11" s="31"/>
      <c r="D11" s="31"/>
      <c r="E11" s="31"/>
      <c r="F11" s="31"/>
      <c r="G11" s="31"/>
      <c r="H11" s="31"/>
    </row>
    <row r="12" spans="1:26" x14ac:dyDescent="0.25">
      <c r="A12" s="31"/>
      <c r="B12" s="31"/>
      <c r="C12" s="31"/>
      <c r="D12" s="31"/>
      <c r="E12" s="31"/>
      <c r="F12" s="31"/>
      <c r="G12" s="31"/>
      <c r="H12" s="31"/>
    </row>
  </sheetData>
  <mergeCells count="21"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11:H11"/>
    <mergeCell ref="B9:F9"/>
    <mergeCell ref="K4:L4"/>
    <mergeCell ref="U4:V4"/>
    <mergeCell ref="W4:X4"/>
    <mergeCell ref="Y4:Z4"/>
    <mergeCell ref="A2:Z2"/>
    <mergeCell ref="I4:J4"/>
    <mergeCell ref="S4:T4"/>
    <mergeCell ref="Q4:R4"/>
    <mergeCell ref="O4:P4"/>
    <mergeCell ref="M4:N4"/>
  </mergeCells>
  <pageMargins left="0.7" right="0.7" top="0.75" bottom="0.75" header="0.3" footer="0.3"/>
  <pageSetup paperSize="9" scale="27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2025-07-11T02:15:47Z</dcterms:modified>
</cp:coreProperties>
</file>