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BAA7FDDA-DB88-41D2-9526-939B7AC244C3}"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<sst xmlns="http://schemas.openxmlformats.org/spreadsheetml/2006/main" count="4362" uniqueCount="541">
  <si>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</si>
  <si>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</si>
  <si>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</si>
  <si>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</si>
  <si>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</si>
  <si>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</si>
  <si>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</si>
  <si>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</si>
  <si>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</si>
  <si>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</si>
  <si>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</si>
  <si>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</si>
  <si>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</si>
  <si>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</si>
  <si>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</si>
  <si>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</si>
  <si>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</si>
  <si>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</si>
  <si>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</si>
  <si>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</si>
  <si>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</si>
  <si>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</si>
  <si>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</si>
  <si>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</si>
  <si>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</si>
  <si>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</si>
  <si>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</si>
  <si>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</si>
  <si>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</si>
  <si>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</si>
  <si>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</si>
  <si>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</si>
  <si>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</si>
  <si>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</si>
  <si>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</si>
  <si>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</si>
  <si>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</si>
  <si>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</si>
  <si>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</si>
  <si>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</si>
  <si>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</si>
  <si>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</si>
  <si>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</si>
  <si>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</si>
  <si>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</si>
  <si>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</si>
  <si>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</si>
  <si>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</si>
  <si>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</si>
  <si>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</si>
  <si>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</si>
  <si>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</si>
  <si>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</si>
  <si>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</si>
  <si>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</si>
  <si>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</si>
  <si>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</si>
  <si>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</si>
  <si>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</si>
  <si>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</si>
  <si>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</si>
  <si>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</si>
  <si>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</si>
  <si>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</si>
  <si>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</si>
  <si>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</si>
  <si>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</si>
  <si>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</si>
  <si>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</si>
  <si>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</si>
  <si>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</si>
  <si>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</si>
  <si>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</si>
  <si>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</si>
  <si>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</si>
  <si>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</si>
  <si>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</si>
  <si>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</si>
  <si>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</si>
  <si>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</si>
  <si>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</si>
  <si>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</si>
  <si>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</si>
  <si>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</si>
  <si>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</si>
  <si>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</si>
  <si>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</si>
  <si>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</si>
  <si>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</si>
  <si>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</si>
  <si>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</si>
  <si>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</si>
  <si>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</si>
  <si>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</si>
  <si>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</si>
  <si>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</si>
  <si>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</si>
  <si>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</si>
  <si>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</si>
  <si>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</si>
  <si>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</si>
  <si>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</si>
  <si>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</si>
  <si>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</si>
  <si>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</si>
  <si>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</si>
  <si>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</si>
  <si>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</si>
  <si>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</si>
  <si>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</si>
  <si>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</si>
  <si>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</si>
  <si>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</si>
  <si>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</si>
  <si>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</si>
  <si>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</si>
  <si>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</si>
  <si>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</si>
  <si>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</si>
  <si>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</si>
  <si>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</si>
  <si>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</si>
  <si>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</si>
  <si>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</si>
  <si>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</si>
  <si>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</si>
  <si>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</si>
  <si>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</si>
  <si>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</si>
  <si>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</si>
  <si>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</si>
  <si>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</si>
  <si>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</si>
  <si>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</si>
  <si>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</si>
  <si>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</si>
  <si>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</si>
  <si>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</si>
  <si>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</si>
  <si>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</si>
  <si>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</si>
  <si>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</si>
  <si>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</si>
  <si>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</si>
  <si>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</si>
  <si>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</si>
  <si>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</si>
  <si>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</si>
  <si>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</si>
  <si>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</si>
  <si>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</si>
  <si>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</si>
  <si>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</si>
  <si>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</si>
  <si>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</si>
  <si>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</si>
  <si>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</si>
  <si>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</si>
  <si>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</si>
  <si>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</si>
  <si>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</si>
  <si>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</si>
  <si>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</si>
  <si>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</si>
  <si>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</si>
  <si>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</si>
  <si>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</si>
  <si>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</si>
  <si>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</si>
  <si>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</si>
  <si>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</si>
  <si>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</si>
  <si>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</si>
  <si>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</si>
  <si>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</si>
  <si>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</si>
  <si>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</si>
  <si>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</si>
  <si>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</si>
  <si>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</si>
  <si>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</si>
  <si>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</si>
  <si>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</si>
  <si>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</si>
  <si>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</si>
  <si>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</si>
  <si>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</si>
  <si>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</si>
  <si>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</si>
  <si>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</si>
  <si>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</si>
  <si>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</si>
  <si>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</si>
  <si>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</si>
  <si>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</si>
  <si>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</si>
  <si>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</si>
  <si>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</si>
  <si>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</si>
  <si>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</si>
  <si>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</si>
  <si>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</si>
  <si>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</si>
  <si>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</si>
  <si>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</si>
  <si>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</si>
  <si>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</si>
  <si>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</si>
  <si>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</si>
  <si>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</si>
  <si>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</si>
  <si>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</si>
  <si>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</si>
  <si>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</si>
  <si>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</si>
  <si>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</si>
  <si>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</si>
  <si>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</si>
  <si>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</si>
  <si>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</si>
  <si>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</si>
  <si>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</si>
  <si>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</si>
  <si>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</si>
  <si>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</si>
  <si>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</si>
  <si>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</si>
  <si>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</si>
  <si>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</si>
  <si>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</si>
  <si>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</si>
  <si>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</si>
  <si>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</si>
  <si>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</si>
  <si>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</si>
  <si>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</si>
  <si>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</si>
  <si>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</si>
  <si>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</si>
  <si>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</si>
  <si>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</si>
  <si>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</si>
  <si>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</si>
  <si>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</si>
  <si>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</si>
  <si>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</si>
  <si>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</si>
  <si>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</si>
  <si>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</si>
  <si>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</si>
  <si>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</si>
  <si>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</si>
  <si>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</si>
  <si>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</si>
  <si>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</si>
  <si>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</si>
  <si>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</si>
  <si>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</si>
  <si>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</si>
  <si>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</si>
  <si>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</si>
  <si>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</si>
  <si>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</si>
  <si>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</si>
  <si>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</si>
  <si>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</si>
  <si>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</si>
  <si>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</si>
  <si>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</si>
  <si>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</si>
  <si>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</si>
  <si>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</si>
  <si>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</si>
  <si>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</si>
  <si>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</si>
  <si>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</si>
  <si>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</si>
  <si>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</si>
  <si>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</si>
  <si>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</si>
  <si>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</si>
  <si>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</si>
  <si>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</si>
  <si>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</si>
  <si>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</si>
  <si>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</si>
  <si>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</si>
  <si>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</si>
  <si>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</si>
  <si>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</si>
  <si>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</si>
  <si>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</si>
  <si>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</si>
  <si>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</si>
  <si>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</si>
  <si>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</si>
  <si>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</si>
  <si>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</si>
  <si>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</si>
  <si>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</si>
  <si>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</si>
  <si>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</si>
  <si>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</si>
  <si>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</si>
  <si>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</si>
  <si>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</si>
  <si>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</si>
  <si>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</si>
  <si>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</si>
  <si>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</si>
  <si>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</si>
  <si>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</si>
  <si>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</si>
  <si>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</si>
  <si>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</si>
  <si>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</si>
  <si>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</si>
  <si>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</si>
  <si>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</si>
  <si>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</si>
  <si>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</si>
  <si>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</si>
  <si>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</si>
  <si>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</si>
  <si>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</si>
  <si>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</si>
  <si>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</si>
  <si>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</si>
  <si>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</si>
  <si>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</si>
  <si>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</si>
  <si>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</si>
  <si>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</si>
  <si>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</si>
  <si>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</si>
  <si>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</si>
  <si>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</si>
  <si>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</si>
  <si>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</si>
  <si>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</si>
  <si>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</si>
  <si>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</si>
  <si>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</si>
  <si>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</si>
  <si>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</si>
  <si>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</si>
  <si>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</si>
  <si>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</si>
  <si>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</si>
  <si>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</si>
  <si>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</si>
  <si>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</si>
  <si>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</si>
  <si>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</si>
  <si>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</si>
  <si>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</si>
  <si>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</si>
  <si>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</si>
  <si>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</si>
  <si>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</si>
  <si>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</si>
  <si>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</si>
  <si>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</si>
  <si>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</si>
  <si>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</si>
  <si>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</si>
  <si>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</si>
  <si>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</si>
  <si>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</si>
  <si>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</si>
  <si>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</si>
  <si>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</si>
  <si>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</si>
  <si>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</si>
  <si>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</si>
  <si>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</si>
  <si>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</si>
  <si>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</si>
  <si>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</si>
  <si>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</si>
  <si>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</si>
  <si>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</si>
  <si>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</si>
  <si>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</si>
  <si>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</si>
  <si>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</si>
  <si>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</si>
  <si>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</si>
  <si>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</si>
  <si>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</si>
  <si>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</si>
  <si>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</si>
  <si>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</si>
  <si>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</si>
  <si>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</si>
  <si>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</si>
  <si>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</si>
  <si>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</si>
  <si>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</si>
  <si>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</si>
  <si>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</si>
  <si>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</si>
  <si>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</si>
  <si>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</si>
  <si>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</si>
  <si>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</si>
  <si>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</si>
  <si>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</si>
  <si>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</si>
  <si>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</si>
  <si>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</si>
  <si>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</si>
  <si>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</si>
  <si>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</si>
  <si>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</si>
  <si>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</si>
  <si>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</si>
  <si>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</si>
  <si>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</si>
  <si>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</si>
  <si>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</si>
  <si>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</si>
  <si>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</si>
  <si>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</si>
  <si>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</si>
  <si>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</si>
  <si>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</si>
  <si>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</si>
  <si>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</si>
  <si>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</si>
  <si>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</si>
  <si>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</si>
  <si>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</si>
  <si>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</si>
  <si>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</si>
  <si>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</si>
  <si>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</si>
  <si>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</si>
  <si>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</si>
  <si>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</si>
  <si>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</si>
  <si>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</si>
  <si>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</si>
  <si>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</si>
  <si>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</si>
  <si>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</si>
  <si>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</si>
  <si>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</si>
  <si>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</si>
  <si>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</si>
  <si>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</si>
  <si>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</si>
  <si>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</si>
  <si>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</si>
  <si>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</si>
  <si>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</si>
  <si>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</si>
  <si>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</si>
  <si>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</si>
  <si>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</si>
  <si>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</si>
  <si>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</si>
  <si>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</si>
  <si>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</si>
  <si>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</si>
  <si>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</si>
  <si>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</si>
  <si>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</si>
  <si>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</si>
  <si>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</si>
  <si>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</si>
  <si>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</si>
  <si>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</si>
  <si>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</si>
  <si>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</si>
  <si>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</si>
  <si>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</si>
  <si>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</si>
  <si>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</si>
  <si>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</si>
  <si>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</si>
  <si>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</si>
  <si>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</si>
  <si>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</si>
  <si>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</si>
  <si>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</si>
  <si>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</si>
  <si>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</si>
  <si>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</si>
  <si>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</si>
  <si>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</si>
  <si>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</si>
  <si>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</si>
  <si>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</si>
  <si>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</si>
  <si>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</si>
  <si>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</si>
  <si>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</si>
  <si>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</si>
  <si>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</si>
  <si>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</si>
  <si>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</si>
  <si>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</si>
  <si>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</si>
  <si>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</si>
  <si>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</si>
  <si>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</si>
  <si>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уточнением расчета стоимости</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</si>
  <si>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</si>
  <si>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</si>
  <si>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</si>
  <si>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</si>
  <si>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</si>
  <si>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</si>
  <si>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</si>
  <si>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</si>
  <si>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</si>
  <si>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240/7700046 от 31.08.2020</t>
  </si>
  <si>
    <t>ПС 220 кВ Чулымская ЗРУ-6 кВ яч. 16 (ф. 6-154)</t>
  </si>
  <si>
    <t>ПС 220 кВ Чулымская ЗРУ-6 кВ яч. 29 (ф. 6-159)</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</si>
  <si>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</si>
  <si>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</si>
  <si>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Чулымская</t>
  </si>
  <si>
    <t>131,42 тыс. руб с НДС за  1 ТТ шт.</t>
  </si>
  <si>
    <t>Выделение этапов не предусмотрено</t>
  </si>
  <si>
    <t>1. Договор технологического присоединения: 240/7700046 от 31.08.2020.</t>
  </si>
  <si>
    <t>П</t>
  </si>
  <si>
    <t>Сибирский Федеральный округ, Новосибирская область, г. Чулым</t>
  </si>
  <si>
    <t>Сетевая организация осуществляет:
1.1. Замена в ячейках №16 и №29 ЗРУ-6 кВ ПС 220 кВ Чулымская существующих трансформаторов тока. Тип и номинал устанавливаемых трансформаторов тока определить проектом.</t>
  </si>
  <si>
    <t>ДС 1 от 15.04.2021
ДС 2 от 11.04.2022
ДС 3 от 22.06.2023
ДС 4 от 24.01.2024</t>
  </si>
  <si>
    <t>Заключен</t>
  </si>
  <si>
    <t>Новосибирская область, Чулымский район, г. Чулым, ул. Нефтяников, д. 1Б (кадастровый номер земельного участка 54:30:010101:48)</t>
  </si>
  <si>
    <t>ЗРУ 6 кВ с питающими ЛЭП-6 кВ, перекачивающая станция «Чулым» и Чулымская нефтеперекачивающая станция</t>
  </si>
  <si>
    <t/>
  </si>
  <si>
    <t>1;2;3;4</t>
  </si>
  <si>
    <t>КВЛ по состоянию на 01.10.2024, тыс. руб. без НДС (без ФОТ)</t>
  </si>
  <si>
    <t>ФИН по состоянию на 01.10.2024, тыс. руб. с НДС (без взаимозачетов)</t>
  </si>
  <si>
    <t>100%</t>
  </si>
  <si>
    <t>Год раскрытия информации: 2025 год</t>
  </si>
  <si>
    <t>см. комментарии ниже по этапам</t>
  </si>
  <si>
    <t>Смещение срока выполнения работ в связи с высокой загрузкой тех. служб (выполнения работ хоз. 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</si>
</sst>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5.3262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0.27835130568299998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N_00.0089.000089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0.27835130568299998</v>
      </c>
      <c r="D24" s="279">
        <f t="shared" si="0"/>
        <v>0.2628435369999999</v>
      </c>
      <c r="E24" s="284">
        <f t="shared" si="0"/>
        <v>0.2628435369999999</v>
      </c>
      <c r="F24" s="284">
        <f t="shared" si="0"/>
        <v>0</v>
      </c>
      <c r="G24" s="267">
        <f t="shared" si="0"/>
        <v>0.2628435369999999</v>
      </c>
      <c r="H24" s="267">
        <f t="shared" si="0"/>
        <v>0</v>
      </c>
      <c r="I24" s="267" t="s">
        <v>425</v>
      </c>
      <c r="J24" s="279">
        <f t="shared" ref="J24:N24" si="1">J25+J26+J27+J32+J33</f>
        <v>0</v>
      </c>
      <c r="K24" s="279" t="s">
        <v>425</v>
      </c>
      <c r="L24" s="267">
        <f>L25+L26+L27+L32+L33</f>
        <v>0.27835130568299998</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0.27835130568299998</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0.23301206122499998</v>
      </c>
      <c r="D27" s="279">
        <v>0.21980233311879349</v>
      </c>
      <c r="E27" s="285">
        <f>J27+N27+G27+P27+T27+X27</f>
        <v>0.21750429254199991</v>
      </c>
      <c r="F27" s="285">
        <f t="shared" si="8"/>
        <v>0</v>
      </c>
      <c r="G27" s="267">
        <v>0.21750429254199991</v>
      </c>
      <c r="H27" s="267">
        <f>SUM(H28:H31)</f>
        <v>0</v>
      </c>
      <c r="I27" s="267" t="s">
        <v>425</v>
      </c>
      <c r="J27" s="279">
        <f t="shared" ref="J27" si="9">SUM(J28:J31)</f>
        <v>0</v>
      </c>
      <c r="K27" s="279" t="s">
        <v>425</v>
      </c>
      <c r="L27" s="267">
        <f>SUM(L28:L31)</f>
        <v>0.27835130568299998</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0.27835130568299998</v>
      </c>
      <c r="AC27" s="284">
        <f>J27+N27+R27+V27+Z27</f>
        <v>0</v>
      </c>
    </row>
    <row r="28" spans="1:32" x14ac:dyDescent="0.25">
      <c r="A28" s="58" t="s">
        <v>426</v>
      </c>
      <c r="B28" s="42" t="s">
        <v>168</v>
      </c>
      <c r="C28" s="268" t="s">
        <v>425</v>
      </c>
      <c r="D28" s="281" t="s">
        <v>425</v>
      </c>
      <c r="E28" s="281" t="s">
        <v>425</v>
      </c>
      <c r="F28" s="281" t="s">
        <v>425</v>
      </c>
      <c r="G28" s="266" t="s">
        <v>425</v>
      </c>
      <c r="H28" s="266">
        <v>0</v>
      </c>
      <c r="I28" s="268" t="s">
        <v>533</v>
      </c>
      <c r="J28" s="280">
        <v>0</v>
      </c>
      <c r="K28" s="281" t="s">
        <v>533</v>
      </c>
      <c r="L28" s="266">
        <v>6.4936825235999987E-2</v>
      </c>
      <c r="M28" s="268" t="s">
        <v>60</v>
      </c>
      <c r="N28" s="280">
        <v>0</v>
      </c>
      <c r="O28" s="281" t="s">
        <v>533</v>
      </c>
      <c r="P28" s="154">
        <v>0</v>
      </c>
      <c r="Q28" s="154" t="s">
        <v>533</v>
      </c>
      <c r="R28" s="280">
        <v>0</v>
      </c>
      <c r="S28" s="281">
        <v>0</v>
      </c>
      <c r="T28" s="154">
        <v>0</v>
      </c>
      <c r="U28" s="154" t="s">
        <v>533</v>
      </c>
      <c r="V28" s="280">
        <v>0</v>
      </c>
      <c r="W28" s="281">
        <v>0</v>
      </c>
      <c r="X28" s="154">
        <v>0</v>
      </c>
      <c r="Y28" s="154" t="s">
        <v>533</v>
      </c>
      <c r="Z28" s="280">
        <v>0</v>
      </c>
      <c r="AA28" s="281">
        <v>0</v>
      </c>
      <c r="AB28" s="267">
        <f t="shared" ref="AB28:AB31" si="17">H28+L28+P28+T28+X28</f>
        <v>6.4936825235999987E-2</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533</v>
      </c>
      <c r="J29" s="280">
        <v>0</v>
      </c>
      <c r="K29" s="281" t="s">
        <v>533</v>
      </c>
      <c r="L29" s="266">
        <v>2.2045647779999997E-2</v>
      </c>
      <c r="M29" s="268" t="s">
        <v>59</v>
      </c>
      <c r="N29" s="280">
        <v>0</v>
      </c>
      <c r="O29" s="281" t="s">
        <v>533</v>
      </c>
      <c r="P29" s="154">
        <v>0</v>
      </c>
      <c r="Q29" s="288" t="s">
        <v>533</v>
      </c>
      <c r="R29" s="280">
        <v>0</v>
      </c>
      <c r="S29" s="281">
        <v>0</v>
      </c>
      <c r="T29" s="154">
        <v>0</v>
      </c>
      <c r="U29" s="154" t="s">
        <v>533</v>
      </c>
      <c r="V29" s="280">
        <v>0</v>
      </c>
      <c r="W29" s="281">
        <v>0</v>
      </c>
      <c r="X29" s="154">
        <v>0</v>
      </c>
      <c r="Y29" s="154" t="s">
        <v>533</v>
      </c>
      <c r="Z29" s="280">
        <v>0</v>
      </c>
      <c r="AA29" s="281">
        <v>0</v>
      </c>
      <c r="AB29" s="267">
        <f t="shared" si="17"/>
        <v>2.2045647779999997E-2</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533</v>
      </c>
      <c r="J30" s="280">
        <v>0</v>
      </c>
      <c r="K30" s="281" t="s">
        <v>533</v>
      </c>
      <c r="L30" s="266">
        <v>9.600944832000001E-2</v>
      </c>
      <c r="M30" s="268" t="s">
        <v>61</v>
      </c>
      <c r="N30" s="280">
        <v>0</v>
      </c>
      <c r="O30" s="281" t="s">
        <v>533</v>
      </c>
      <c r="P30" s="154">
        <v>0</v>
      </c>
      <c r="Q30" s="154" t="s">
        <v>533</v>
      </c>
      <c r="R30" s="280">
        <v>0</v>
      </c>
      <c r="S30" s="281">
        <v>0</v>
      </c>
      <c r="T30" s="154">
        <v>0</v>
      </c>
      <c r="U30" s="154" t="s">
        <v>533</v>
      </c>
      <c r="V30" s="280">
        <v>0</v>
      </c>
      <c r="W30" s="281">
        <v>0</v>
      </c>
      <c r="X30" s="154">
        <v>0</v>
      </c>
      <c r="Y30" s="154" t="s">
        <v>533</v>
      </c>
      <c r="Z30" s="280">
        <v>0</v>
      </c>
      <c r="AA30" s="281">
        <v>0</v>
      </c>
      <c r="AB30" s="267">
        <f t="shared" si="17"/>
        <v>9.600944832000001E-2</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533</v>
      </c>
      <c r="J31" s="280">
        <v>0</v>
      </c>
      <c r="K31" s="281" t="s">
        <v>533</v>
      </c>
      <c r="L31" s="266">
        <v>9.5359384346999976E-2</v>
      </c>
      <c r="M31" s="268" t="s">
        <v>534</v>
      </c>
      <c r="N31" s="280">
        <v>0</v>
      </c>
      <c r="O31" s="281" t="s">
        <v>533</v>
      </c>
      <c r="P31" s="154">
        <v>0</v>
      </c>
      <c r="Q31" s="154" t="s">
        <v>533</v>
      </c>
      <c r="R31" s="280">
        <v>0</v>
      </c>
      <c r="S31" s="281">
        <v>0</v>
      </c>
      <c r="T31" s="154">
        <v>0</v>
      </c>
      <c r="U31" s="154" t="s">
        <v>533</v>
      </c>
      <c r="V31" s="280">
        <v>0</v>
      </c>
      <c r="W31" s="281">
        <v>0</v>
      </c>
      <c r="X31" s="154">
        <v>0</v>
      </c>
      <c r="Y31" s="154" t="s">
        <v>533</v>
      </c>
      <c r="Z31" s="280">
        <v>0</v>
      </c>
      <c r="AA31" s="281">
        <v>0</v>
      </c>
      <c r="AB31" s="267">
        <f t="shared" si="17"/>
        <v>9.5359384346999976E-2</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4.5339244457999993E-2</v>
      </c>
      <c r="D33" s="280">
        <v>4.30412038812064E-2</v>
      </c>
      <c r="E33" s="285">
        <f>J33+N33+G33+P33+T33+X33</f>
        <v>4.5339244457999993E-2</v>
      </c>
      <c r="F33" s="285">
        <f t="shared" ref="F33" si="18">E33-G33</f>
        <v>0</v>
      </c>
      <c r="G33" s="266">
        <v>4.5339244457999993E-2</v>
      </c>
      <c r="H33" s="266">
        <v>0</v>
      </c>
      <c r="I33" s="266" t="str">
        <f>I31</f>
        <v/>
      </c>
      <c r="J33" s="280">
        <v>0</v>
      </c>
      <c r="K33" s="280" t="str">
        <f>K31</f>
        <v/>
      </c>
      <c r="L33" s="266">
        <v>0</v>
      </c>
      <c r="M33" s="266" t="str">
        <f>M31</f>
        <v>1;2;3;4</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0.23301206122499998</v>
      </c>
      <c r="D34" s="279">
        <f t="shared" ref="D34:G34" si="19">SUM(D35:D38)</f>
        <v>0.22003027499999997</v>
      </c>
      <c r="E34" s="285">
        <f t="shared" ref="E34" si="20">J34+N34+G34+P34+T34+X34</f>
        <v>0.22003027499999997</v>
      </c>
      <c r="F34" s="279">
        <f t="shared" si="19"/>
        <v>0</v>
      </c>
      <c r="G34" s="267">
        <f t="shared" si="19"/>
        <v>0.22003027499999997</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5.4114021029999994E-2</v>
      </c>
      <c r="D35" s="280">
        <v>5.1099169999999999E-2</v>
      </c>
      <c r="E35" s="285">
        <f>J35+N35+G35+P35+T35+X35</f>
        <v>5.1099169999999999E-2</v>
      </c>
      <c r="F35" s="285">
        <f>E35-G35</f>
        <v>0</v>
      </c>
      <c r="G35" s="266">
        <v>5.1099169999999999E-2</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1.8371373149999995E-2</v>
      </c>
      <c r="D36" s="280">
        <v>1.7347849999999998E-2</v>
      </c>
      <c r="E36" s="285">
        <f>J36+N36+G36+P36+T36+X36</f>
        <v>1.7347849999999998E-2</v>
      </c>
      <c r="F36" s="285">
        <f t="shared" ref="F36:F37" si="30">E36-G36</f>
        <v>0</v>
      </c>
      <c r="G36" s="266">
        <v>1.7347849999999998E-2</v>
      </c>
      <c r="H36" s="266">
        <v>0</v>
      </c>
      <c r="I36" s="266">
        <v>0</v>
      </c>
      <c r="J36" s="280">
        <v>0</v>
      </c>
      <c r="K36" s="281">
        <v>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8.0007873600000001E-2</v>
      </c>
      <c r="D37" s="280">
        <v>7.555039999999999E-2</v>
      </c>
      <c r="E37" s="285">
        <f>J37+N37+G37+P37+T37+X37</f>
        <v>7.555039999999999E-2</v>
      </c>
      <c r="F37" s="285">
        <f t="shared" si="30"/>
        <v>0</v>
      </c>
      <c r="G37" s="266">
        <v>7.555039999999999E-2</v>
      </c>
      <c r="H37" s="266">
        <v>0</v>
      </c>
      <c r="I37" s="266">
        <v>0</v>
      </c>
      <c r="J37" s="280">
        <v>0</v>
      </c>
      <c r="K37" s="281">
        <v>0</v>
      </c>
      <c r="L37" s="266">
        <v>0</v>
      </c>
      <c r="M37" s="266" t="s">
        <v>534</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8.0518793444999986E-2</v>
      </c>
      <c r="D38" s="280">
        <v>7.6032854999999983E-2</v>
      </c>
      <c r="E38" s="285">
        <f>J38+N38+G38+P38+T38+X38</f>
        <v>7.6032854999999983E-2</v>
      </c>
      <c r="F38" s="285">
        <f>E38-G38</f>
        <v>0</v>
      </c>
      <c r="G38" s="266">
        <v>7.6032854999999983E-2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4</v>
      </c>
      <c r="D46" s="280">
        <v>4</v>
      </c>
      <c r="E46" s="285">
        <f t="shared" si="31"/>
        <v>4</v>
      </c>
      <c r="F46" s="285">
        <f>E46-G46</f>
        <v>0</v>
      </c>
      <c r="G46" s="266">
        <v>4</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4</v>
      </c>
      <c r="D54" s="280">
        <v>4</v>
      </c>
      <c r="E54" s="285">
        <f t="shared" si="34"/>
        <v>4</v>
      </c>
      <c r="F54" s="285">
        <f t="shared" si="33"/>
        <v>0</v>
      </c>
      <c r="G54" s="266">
        <v>4</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0.23301206122499996</v>
      </c>
      <c r="D56" s="280">
        <v>0.220030275</v>
      </c>
      <c r="E56" s="285">
        <f t="shared" ref="E56:E61" si="36">J56+N56+G56+P56+T56+X56</f>
        <v>0.220030275</v>
      </c>
      <c r="F56" s="280">
        <f t="shared" si="33"/>
        <v>0</v>
      </c>
      <c r="G56" s="266">
        <v>0.220030275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4</v>
      </c>
      <c r="D61" s="280">
        <v>4</v>
      </c>
      <c r="E61" s="285">
        <f t="shared" si="36"/>
        <v>4</v>
      </c>
      <c r="F61" s="285">
        <f t="shared" si="33"/>
        <v>0</v>
      </c>
      <c r="G61" s="266">
        <v>4</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N_00.0089.000089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535</v>
      </c>
      <c r="AY22" s="465" t="s">
        <v>536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45444</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N_00.0089.000089</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522</v>
      </c>
    </row>
    <row r="22" spans="1:2" x14ac:dyDescent="0.25">
      <c r="A22" s="157" t="s">
        <v>306</v>
      </c>
      <c r="B22" s="157" t="s">
        <v>527</v>
      </c>
    </row>
    <row r="23" spans="1:2" x14ac:dyDescent="0.25">
      <c r="A23" s="157" t="s">
        <v>288</v>
      </c>
      <c r="B23" s="157" t="s">
        <v>510</v>
      </c>
    </row>
    <row r="24" spans="1:2" x14ac:dyDescent="0.25">
      <c r="A24" s="157" t="s">
        <v>307</v>
      </c>
      <c r="B24" s="157" t="s">
        <v>425</v>
      </c>
    </row>
    <row r="25" spans="1:2" x14ac:dyDescent="0.25">
      <c r="A25" s="158" t="s">
        <v>308</v>
      </c>
      <c r="B25" s="175">
        <v>45505</v>
      </c>
    </row>
    <row r="26" spans="1:2" x14ac:dyDescent="0.25">
      <c r="A26" s="158" t="s">
        <v>309</v>
      </c>
      <c r="B26" s="160" t="s">
        <v>526</v>
      </c>
    </row>
    <row r="27" spans="1:2" x14ac:dyDescent="0.25">
      <c r="A27" s="160" t="str">
        <f>CONCATENATE("Стоимость проекта в прогнозных ценах, млн. руб. с НДС")</f>
        <v>Стоимость проекта в прогнозных ценах, млн. руб. с НДС</v>
      </c>
      <c r="B27" s="171">
        <v>0.2628435369999999</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30.2841686383181</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N_00.0089.000089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16" t="s">
        <v>63</v>
      </c>
      <c r="B22" s="317" t="s">
        <v>517</v>
      </c>
      <c r="C22" s="315" t="s">
        <v>529</v>
      </c>
      <c r="D22" s="315" t="s">
        <v>530</v>
      </c>
      <c r="E22" s="315" t="s">
        <v>531</v>
      </c>
      <c r="F22" s="315" t="s">
        <v>532</v>
      </c>
      <c r="G22" s="138" t="s">
        <v>373</v>
      </c>
      <c r="H22" s="139">
        <v>5.3262</v>
      </c>
      <c r="I22" s="139">
        <v>5.3262</v>
      </c>
      <c r="J22" s="139" t="s">
        <v>425</v>
      </c>
      <c r="K22" s="139">
        <v>6</v>
      </c>
      <c r="L22" s="139">
        <v>1</v>
      </c>
      <c r="M22" s="139" t="s">
        <v>425</v>
      </c>
      <c r="N22" s="139" t="s">
        <v>425</v>
      </c>
      <c r="O22" s="139" t="s">
        <v>425</v>
      </c>
      <c r="P22" s="139" t="s">
        <v>425</v>
      </c>
      <c r="Q22" s="140" t="s">
        <v>425</v>
      </c>
      <c r="R22" s="140" t="s">
        <v>528</v>
      </c>
      <c r="S22" s="139">
        <v>0.79800000000000004</v>
      </c>
      <c r="T22" s="26"/>
      <c r="U22" s="26"/>
      <c r="V22" s="26"/>
      <c r="W22" s="26"/>
      <c r="X22" s="26"/>
      <c r="Y22" s="26"/>
      <c r="Z22" s="25"/>
      <c r="AA22" s="25"/>
      <c r="AB22" s="25"/>
    </row>
    <row r="23" spans="1:28" s="2" customFormat="1" ht="18.75" x14ac:dyDescent="0.2">
      <c r="A23" s="316"/>
      <c r="B23" s="318"/>
      <c r="C23" s="315"/>
      <c r="D23" s="315"/>
      <c r="E23" s="315"/>
      <c r="F23" s="315"/>
      <c r="G23" s="141" t="s">
        <v>518</v>
      </c>
      <c r="H23" s="140">
        <v>5.3262</v>
      </c>
      <c r="I23" s="140">
        <v>5.3262</v>
      </c>
      <c r="J23" s="140" t="s">
        <v>425</v>
      </c>
      <c r="K23" s="140">
        <v>6</v>
      </c>
      <c r="L23" s="140">
        <v>1</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519</v>
      </c>
      <c r="H24" s="140">
        <v>5.3262</v>
      </c>
      <c r="I24" s="140">
        <v>5.3262</v>
      </c>
      <c r="J24" s="140" t="s">
        <v>425</v>
      </c>
      <c r="K24" s="140">
        <v>6</v>
      </c>
      <c r="L24" s="140">
        <v>1</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5.3262</v>
      </c>
      <c r="I25" s="140">
        <f>SUMIFS(I$22:I$24,$G$22:$G$24,"Всего по всем точкам присоединения, 
в том числе:")</f>
        <v>5.3262</v>
      </c>
      <c r="J25" s="140">
        <f>SUMIFS(J$22:J$24,$G$22:$G$24,"Всего по всем точкам присоединения, 
в том числе:")</f>
        <v>0</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0.79800000000000004</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N_00.0089.000089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N_00.0089.000089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N_00.0089.000089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N_00.0089.000089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N_00.0089.000089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I25" sqref="I25:I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53.5703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N_00.0089.000089</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ht="31.5" x14ac:dyDescent="0.25">
      <c r="A25" s="252">
        <v>1</v>
      </c>
      <c r="B25" s="254" t="s">
        <v>452</v>
      </c>
      <c r="C25" s="255">
        <v>45292</v>
      </c>
      <c r="D25" s="255">
        <v>45442</v>
      </c>
      <c r="E25" s="255">
        <v>45473</v>
      </c>
      <c r="F25" s="255">
        <v>45503</v>
      </c>
      <c r="G25" s="256">
        <v>1</v>
      </c>
      <c r="H25" s="256">
        <v>1</v>
      </c>
      <c r="I25" s="252" t="s">
        <v>539</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515</v>
      </c>
      <c r="J26" s="257" t="s">
        <v>425</v>
      </c>
    </row>
    <row r="27" spans="1:12" x14ac:dyDescent="0.25">
      <c r="A27" s="257" t="s">
        <v>455</v>
      </c>
      <c r="B27" s="258" t="s">
        <v>456</v>
      </c>
      <c r="C27" s="255" t="s">
        <v>425</v>
      </c>
      <c r="D27" s="255" t="s">
        <v>425</v>
      </c>
      <c r="E27" s="255" t="s">
        <v>425</v>
      </c>
      <c r="F27" s="255" t="s">
        <v>425</v>
      </c>
      <c r="G27" s="260" t="s">
        <v>425</v>
      </c>
      <c r="H27" s="260" t="s">
        <v>425</v>
      </c>
      <c r="I27" s="257" t="s">
        <v>515</v>
      </c>
      <c r="J27" s="257" t="s">
        <v>425</v>
      </c>
    </row>
    <row r="28" spans="1:12" ht="31.5" x14ac:dyDescent="0.25">
      <c r="A28" s="257" t="s">
        <v>457</v>
      </c>
      <c r="B28" s="258" t="s">
        <v>458</v>
      </c>
      <c r="C28" s="255" t="s">
        <v>425</v>
      </c>
      <c r="D28" s="255" t="s">
        <v>425</v>
      </c>
      <c r="E28" s="255" t="s">
        <v>425</v>
      </c>
      <c r="F28" s="255" t="s">
        <v>425</v>
      </c>
      <c r="G28" s="260" t="s">
        <v>425</v>
      </c>
      <c r="H28" s="260" t="s">
        <v>425</v>
      </c>
      <c r="I28" s="257" t="s">
        <v>515</v>
      </c>
      <c r="J28" s="257" t="s">
        <v>425</v>
      </c>
    </row>
    <row r="29" spans="1:12" x14ac:dyDescent="0.25">
      <c r="A29" s="257" t="s">
        <v>459</v>
      </c>
      <c r="B29" s="258" t="s">
        <v>460</v>
      </c>
      <c r="C29" s="255" t="s">
        <v>425</v>
      </c>
      <c r="D29" s="255" t="s">
        <v>425</v>
      </c>
      <c r="E29" s="255" t="s">
        <v>425</v>
      </c>
      <c r="F29" s="255" t="s">
        <v>425</v>
      </c>
      <c r="G29" s="260" t="s">
        <v>425</v>
      </c>
      <c r="H29" s="260" t="s">
        <v>425</v>
      </c>
      <c r="I29" s="257" t="s">
        <v>515</v>
      </c>
      <c r="J29" s="257" t="s">
        <v>425</v>
      </c>
    </row>
    <row r="30" spans="1:12" x14ac:dyDescent="0.25">
      <c r="A30" s="257" t="s">
        <v>461</v>
      </c>
      <c r="B30" s="258" t="s">
        <v>462</v>
      </c>
      <c r="C30" s="255" t="s">
        <v>425</v>
      </c>
      <c r="D30" s="255" t="s">
        <v>425</v>
      </c>
      <c r="E30" s="255" t="s">
        <v>425</v>
      </c>
      <c r="F30" s="255" t="s">
        <v>425</v>
      </c>
      <c r="G30" s="260" t="s">
        <v>425</v>
      </c>
      <c r="H30" s="260" t="s">
        <v>425</v>
      </c>
      <c r="I30" s="257" t="s">
        <v>515</v>
      </c>
      <c r="J30" s="257" t="s">
        <v>425</v>
      </c>
    </row>
    <row r="31" spans="1:12" x14ac:dyDescent="0.25">
      <c r="A31" s="257" t="s">
        <v>463</v>
      </c>
      <c r="B31" s="258" t="s">
        <v>464</v>
      </c>
      <c r="C31" s="255">
        <v>45292</v>
      </c>
      <c r="D31" s="255">
        <v>45350</v>
      </c>
      <c r="E31" s="255" t="s">
        <v>425</v>
      </c>
      <c r="F31" s="255" t="s">
        <v>425</v>
      </c>
      <c r="G31" s="260" t="s">
        <v>425</v>
      </c>
      <c r="H31" s="260" t="s">
        <v>425</v>
      </c>
      <c r="I31" s="257" t="s">
        <v>515</v>
      </c>
      <c r="J31" s="257" t="s">
        <v>425</v>
      </c>
    </row>
    <row r="32" spans="1:12" x14ac:dyDescent="0.25">
      <c r="A32" s="257" t="s">
        <v>465</v>
      </c>
      <c r="B32" s="258" t="s">
        <v>466</v>
      </c>
      <c r="C32" s="255">
        <v>45383</v>
      </c>
      <c r="D32" s="255">
        <v>45412</v>
      </c>
      <c r="E32" s="255" t="s">
        <v>425</v>
      </c>
      <c r="F32" s="255" t="s">
        <v>425</v>
      </c>
      <c r="G32" s="260" t="s">
        <v>425</v>
      </c>
      <c r="H32" s="260" t="s">
        <v>425</v>
      </c>
      <c r="I32" s="257" t="s">
        <v>515</v>
      </c>
      <c r="J32" s="257" t="s">
        <v>425</v>
      </c>
    </row>
    <row r="33" spans="1:10" ht="31.5" x14ac:dyDescent="0.25">
      <c r="A33" s="257" t="s">
        <v>467</v>
      </c>
      <c r="B33" s="258" t="s">
        <v>468</v>
      </c>
      <c r="C33" s="255" t="s">
        <v>425</v>
      </c>
      <c r="D33" s="255" t="s">
        <v>425</v>
      </c>
      <c r="E33" s="255" t="s">
        <v>425</v>
      </c>
      <c r="F33" s="255" t="s">
        <v>425</v>
      </c>
      <c r="G33" s="260" t="s">
        <v>425</v>
      </c>
      <c r="H33" s="260" t="s">
        <v>425</v>
      </c>
      <c r="I33" s="257" t="s">
        <v>515</v>
      </c>
      <c r="J33" s="257" t="s">
        <v>425</v>
      </c>
    </row>
    <row r="34" spans="1:10" ht="31.5" x14ac:dyDescent="0.25">
      <c r="A34" s="257" t="s">
        <v>469</v>
      </c>
      <c r="B34" s="258" t="s">
        <v>470</v>
      </c>
      <c r="C34" s="255" t="s">
        <v>425</v>
      </c>
      <c r="D34" s="255" t="s">
        <v>425</v>
      </c>
      <c r="E34" s="255" t="s">
        <v>425</v>
      </c>
      <c r="F34" s="255" t="s">
        <v>425</v>
      </c>
      <c r="G34" s="260" t="s">
        <v>425</v>
      </c>
      <c r="H34" s="260" t="s">
        <v>425</v>
      </c>
      <c r="I34" s="257" t="s">
        <v>515</v>
      </c>
      <c r="J34" s="257" t="s">
        <v>425</v>
      </c>
    </row>
    <row r="35" spans="1:10" x14ac:dyDescent="0.25">
      <c r="A35" s="257" t="s">
        <v>471</v>
      </c>
      <c r="B35" s="258" t="s">
        <v>472</v>
      </c>
      <c r="C35" s="255">
        <v>45412</v>
      </c>
      <c r="D35" s="255">
        <v>45422</v>
      </c>
      <c r="E35" s="255" t="s">
        <v>425</v>
      </c>
      <c r="F35" s="255" t="s">
        <v>425</v>
      </c>
      <c r="G35" s="260" t="s">
        <v>425</v>
      </c>
      <c r="H35" s="260" t="s">
        <v>425</v>
      </c>
      <c r="I35" s="257" t="s">
        <v>515</v>
      </c>
      <c r="J35" s="257" t="s">
        <v>425</v>
      </c>
    </row>
    <row r="36" spans="1:10" x14ac:dyDescent="0.25">
      <c r="A36" s="257" t="s">
        <v>473</v>
      </c>
      <c r="B36" s="258" t="s">
        <v>474</v>
      </c>
      <c r="C36" s="255" t="s">
        <v>425</v>
      </c>
      <c r="D36" s="255" t="s">
        <v>425</v>
      </c>
      <c r="E36" s="255" t="s">
        <v>425</v>
      </c>
      <c r="F36" s="255" t="s">
        <v>425</v>
      </c>
      <c r="G36" s="260" t="s">
        <v>425</v>
      </c>
      <c r="H36" s="260" t="s">
        <v>425</v>
      </c>
      <c r="I36" s="257" t="s">
        <v>515</v>
      </c>
      <c r="J36" s="257" t="s">
        <v>425</v>
      </c>
    </row>
    <row r="37" spans="1:10" x14ac:dyDescent="0.25">
      <c r="A37" s="257" t="s">
        <v>475</v>
      </c>
      <c r="B37" s="258" t="s">
        <v>476</v>
      </c>
      <c r="C37" s="255">
        <v>45422</v>
      </c>
      <c r="D37" s="255">
        <v>45442</v>
      </c>
      <c r="E37" s="255">
        <v>45473</v>
      </c>
      <c r="F37" s="255">
        <v>45503</v>
      </c>
      <c r="G37" s="260">
        <v>1</v>
      </c>
      <c r="H37" s="260">
        <v>1</v>
      </c>
      <c r="I37" s="257"/>
      <c r="J37" s="257" t="s">
        <v>425</v>
      </c>
    </row>
    <row r="38" spans="1:10" ht="31.5" x14ac:dyDescent="0.25">
      <c r="A38" s="252">
        <v>2</v>
      </c>
      <c r="B38" s="254" t="s">
        <v>502</v>
      </c>
      <c r="C38" s="255" t="s">
        <v>425</v>
      </c>
      <c r="D38" s="255" t="s">
        <v>425</v>
      </c>
      <c r="E38" s="255">
        <v>45359</v>
      </c>
      <c r="F38" s="255">
        <v>45419</v>
      </c>
      <c r="G38" s="261">
        <v>1</v>
      </c>
      <c r="H38" s="261">
        <v>1</v>
      </c>
      <c r="I38" s="252" t="s">
        <v>539</v>
      </c>
      <c r="J38" s="252" t="s">
        <v>425</v>
      </c>
    </row>
    <row r="39" spans="1:10" ht="31.5" x14ac:dyDescent="0.25">
      <c r="A39" s="262" t="s">
        <v>477</v>
      </c>
      <c r="B39" s="258" t="s">
        <v>478</v>
      </c>
      <c r="C39" s="255">
        <v>45292</v>
      </c>
      <c r="D39" s="255">
        <v>45350</v>
      </c>
      <c r="E39" s="255" t="s">
        <v>425</v>
      </c>
      <c r="F39" s="255" t="s">
        <v>425</v>
      </c>
      <c r="G39" s="263" t="s">
        <v>425</v>
      </c>
      <c r="H39" s="263" t="s">
        <v>425</v>
      </c>
      <c r="I39" s="257" t="s">
        <v>515</v>
      </c>
      <c r="J39" s="257" t="s">
        <v>425</v>
      </c>
    </row>
    <row r="40" spans="1:10" x14ac:dyDescent="0.25">
      <c r="A40" s="262" t="s">
        <v>479</v>
      </c>
      <c r="B40" s="258" t="s">
        <v>480</v>
      </c>
      <c r="C40" s="255">
        <v>45352</v>
      </c>
      <c r="D40" s="255">
        <v>45412</v>
      </c>
      <c r="E40" s="255">
        <v>45359</v>
      </c>
      <c r="F40" s="255">
        <v>45419</v>
      </c>
      <c r="G40" s="263">
        <v>1</v>
      </c>
      <c r="H40" s="263">
        <v>1</v>
      </c>
      <c r="I40" s="257"/>
      <c r="J40" s="257" t="s">
        <v>425</v>
      </c>
    </row>
    <row r="41" spans="1:10" ht="31.5" x14ac:dyDescent="0.25">
      <c r="A41" s="252">
        <v>3</v>
      </c>
      <c r="B41" s="254" t="s">
        <v>481</v>
      </c>
      <c r="C41" s="255">
        <v>45413</v>
      </c>
      <c r="D41" s="255">
        <v>45441</v>
      </c>
      <c r="E41" s="255">
        <v>45420</v>
      </c>
      <c r="F41" s="255">
        <v>45535</v>
      </c>
      <c r="G41" s="261">
        <v>1</v>
      </c>
      <c r="H41" s="261">
        <v>1</v>
      </c>
      <c r="I41" s="252" t="s">
        <v>539</v>
      </c>
      <c r="J41" s="252" t="s">
        <v>425</v>
      </c>
    </row>
    <row r="42" spans="1:10" x14ac:dyDescent="0.25">
      <c r="A42" s="257" t="s">
        <v>482</v>
      </c>
      <c r="B42" s="258" t="s">
        <v>483</v>
      </c>
      <c r="C42" s="255">
        <v>45413</v>
      </c>
      <c r="D42" s="255">
        <v>45427</v>
      </c>
      <c r="E42" s="255" t="s">
        <v>425</v>
      </c>
      <c r="F42" s="255" t="s">
        <v>425</v>
      </c>
      <c r="G42" s="263" t="s">
        <v>425</v>
      </c>
      <c r="H42" s="263" t="s">
        <v>425</v>
      </c>
      <c r="I42" s="257" t="s">
        <v>515</v>
      </c>
      <c r="J42" s="257" t="s">
        <v>425</v>
      </c>
    </row>
    <row r="43" spans="1:10" x14ac:dyDescent="0.25">
      <c r="A43" s="257" t="s">
        <v>484</v>
      </c>
      <c r="B43" s="258" t="s">
        <v>485</v>
      </c>
      <c r="C43" s="255">
        <v>45413</v>
      </c>
      <c r="D43" s="255">
        <v>45427</v>
      </c>
      <c r="E43" s="255">
        <v>45420</v>
      </c>
      <c r="F43" s="255">
        <v>45442</v>
      </c>
      <c r="G43" s="263">
        <v>1</v>
      </c>
      <c r="H43" s="263">
        <v>1</v>
      </c>
      <c r="I43" s="257"/>
      <c r="J43" s="257" t="s">
        <v>425</v>
      </c>
    </row>
    <row r="44" spans="1:10" x14ac:dyDescent="0.25">
      <c r="A44" s="257" t="s">
        <v>486</v>
      </c>
      <c r="B44" s="258" t="s">
        <v>487</v>
      </c>
      <c r="C44" s="255">
        <v>45428</v>
      </c>
      <c r="D44" s="255">
        <v>45437</v>
      </c>
      <c r="E44" s="255" t="s">
        <v>425</v>
      </c>
      <c r="F44" s="255">
        <v>45503</v>
      </c>
      <c r="G44" s="263">
        <v>1</v>
      </c>
      <c r="H44" s="263">
        <v>1</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t="s">
        <v>515</v>
      </c>
      <c r="J45" s="257" t="s">
        <v>425</v>
      </c>
    </row>
    <row r="46" spans="1:10" ht="63" x14ac:dyDescent="0.25">
      <c r="A46" s="257" t="s">
        <v>490</v>
      </c>
      <c r="B46" s="258" t="s">
        <v>491</v>
      </c>
      <c r="C46" s="255" t="s">
        <v>425</v>
      </c>
      <c r="D46" s="255" t="s">
        <v>425</v>
      </c>
      <c r="E46" s="255" t="s">
        <v>425</v>
      </c>
      <c r="F46" s="255" t="s">
        <v>425</v>
      </c>
      <c r="G46" s="263" t="s">
        <v>425</v>
      </c>
      <c r="H46" s="263" t="s">
        <v>425</v>
      </c>
      <c r="I46" s="257" t="s">
        <v>515</v>
      </c>
      <c r="J46" s="257" t="s">
        <v>425</v>
      </c>
    </row>
    <row r="47" spans="1:10" ht="78.75" x14ac:dyDescent="0.25">
      <c r="A47" s="257" t="s">
        <v>492</v>
      </c>
      <c r="B47" s="258" t="s">
        <v>493</v>
      </c>
      <c r="C47" s="255">
        <v>45437</v>
      </c>
      <c r="D47" s="255">
        <v>45441</v>
      </c>
      <c r="E47" s="255" t="s">
        <v>425</v>
      </c>
      <c r="F47" s="255">
        <v>45535</v>
      </c>
      <c r="G47" s="263" t="s">
        <v>537</v>
      </c>
      <c r="H47" s="263" t="s">
        <v>537</v>
      </c>
      <c r="I47" s="257" t="s">
        <v>540</v>
      </c>
      <c r="J47" s="257" t="s">
        <v>425</v>
      </c>
    </row>
    <row r="48" spans="1:10" ht="31.5" x14ac:dyDescent="0.25">
      <c r="A48" s="252">
        <v>4</v>
      </c>
      <c r="B48" s="254" t="s">
        <v>494</v>
      </c>
      <c r="C48" s="255">
        <v>45441</v>
      </c>
      <c r="D48" s="255">
        <v>45444</v>
      </c>
      <c r="E48" s="255" t="s">
        <v>425</v>
      </c>
      <c r="F48" s="255">
        <v>45544</v>
      </c>
      <c r="G48" s="261">
        <v>1</v>
      </c>
      <c r="H48" s="261">
        <v>1</v>
      </c>
      <c r="I48" s="252" t="s">
        <v>539</v>
      </c>
      <c r="J48" s="252" t="s">
        <v>425</v>
      </c>
    </row>
    <row r="49" spans="1:10" ht="78.75" x14ac:dyDescent="0.25">
      <c r="A49" s="257" t="s">
        <v>495</v>
      </c>
      <c r="B49" s="258" t="s">
        <v>496</v>
      </c>
      <c r="C49" s="255">
        <v>45441</v>
      </c>
      <c r="D49" s="255">
        <v>45444</v>
      </c>
      <c r="E49" s="255" t="s">
        <v>425</v>
      </c>
      <c r="F49" s="255">
        <v>45541</v>
      </c>
      <c r="G49" s="263" t="s">
        <v>537</v>
      </c>
      <c r="H49" s="263" t="s">
        <v>537</v>
      </c>
      <c r="I49" s="257" t="s">
        <v>540</v>
      </c>
      <c r="J49" s="257" t="s">
        <v>425</v>
      </c>
    </row>
    <row r="50" spans="1:10" ht="47.25" x14ac:dyDescent="0.25">
      <c r="A50" s="257" t="s">
        <v>497</v>
      </c>
      <c r="B50" s="258" t="s">
        <v>498</v>
      </c>
      <c r="C50" s="255" t="s">
        <v>425</v>
      </c>
      <c r="D50" s="255" t="s">
        <v>425</v>
      </c>
      <c r="E50" s="255" t="s">
        <v>425</v>
      </c>
      <c r="F50" s="255" t="s">
        <v>425</v>
      </c>
      <c r="G50" s="263" t="s">
        <v>425</v>
      </c>
      <c r="H50" s="263" t="s">
        <v>425</v>
      </c>
      <c r="I50" s="257" t="s">
        <v>515</v>
      </c>
      <c r="J50" s="257" t="s">
        <v>425</v>
      </c>
    </row>
    <row r="51" spans="1:10" ht="31.5" x14ac:dyDescent="0.25">
      <c r="A51" s="257" t="s">
        <v>499</v>
      </c>
      <c r="B51" s="258" t="s">
        <v>500</v>
      </c>
      <c r="C51" s="255" t="s">
        <v>425</v>
      </c>
      <c r="D51" s="255" t="s">
        <v>425</v>
      </c>
      <c r="E51" s="255" t="s">
        <v>425</v>
      </c>
      <c r="F51" s="255" t="s">
        <v>425</v>
      </c>
      <c r="G51" s="263" t="s">
        <v>425</v>
      </c>
      <c r="H51" s="263" t="s">
        <v>425</v>
      </c>
      <c r="I51" s="257" t="s">
        <v>515</v>
      </c>
      <c r="J51" s="257" t="s">
        <v>425</v>
      </c>
    </row>
    <row r="52" spans="1:10" ht="31.5" x14ac:dyDescent="0.25">
      <c r="A52" s="259" t="s">
        <v>501</v>
      </c>
      <c r="B52" s="258" t="s">
        <v>502</v>
      </c>
      <c r="C52" s="255" t="s">
        <v>425</v>
      </c>
      <c r="D52" s="255" t="s">
        <v>425</v>
      </c>
      <c r="E52" s="255" t="s">
        <v>425</v>
      </c>
      <c r="F52" s="255" t="s">
        <v>425</v>
      </c>
      <c r="G52" s="263" t="s">
        <v>425</v>
      </c>
      <c r="H52" s="263" t="s">
        <v>425</v>
      </c>
      <c r="I52" s="257" t="s">
        <v>515</v>
      </c>
      <c r="J52" s="257" t="s">
        <v>425</v>
      </c>
    </row>
    <row r="53" spans="1:10" ht="78.75" x14ac:dyDescent="0.25">
      <c r="A53" s="257" t="s">
        <v>503</v>
      </c>
      <c r="B53" s="264" t="s">
        <v>504</v>
      </c>
      <c r="C53" s="255">
        <v>45444</v>
      </c>
      <c r="D53" s="255">
        <v>45444</v>
      </c>
      <c r="E53" s="255" t="s">
        <v>425</v>
      </c>
      <c r="F53" s="255">
        <v>45544</v>
      </c>
      <c r="G53" s="263" t="s">
        <v>537</v>
      </c>
      <c r="H53" s="263" t="s">
        <v>537</v>
      </c>
      <c r="I53" s="257" t="s">
        <v>540</v>
      </c>
      <c r="J53" s="257" t="s">
        <v>425</v>
      </c>
    </row>
    <row r="54" spans="1:10" x14ac:dyDescent="0.25">
      <c r="A54" s="257" t="s">
        <v>505</v>
      </c>
      <c r="B54" s="258" t="s">
        <v>506</v>
      </c>
      <c r="C54" s="255" t="s">
        <v>425</v>
      </c>
      <c r="D54" s="255" t="s">
        <v>425</v>
      </c>
      <c r="E54" s="255" t="s">
        <v>425</v>
      </c>
      <c r="F54" s="255" t="s">
        <v>425</v>
      </c>
      <c r="G54" s="263" t="s">
        <v>425</v>
      </c>
      <c r="H54" s="263" t="s">
        <v>425</v>
      </c>
      <c r="I54" s="257" t="s">
        <v>515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2025-02-13T09:10:51Z</dcterms:modified>
</cp:coreProperties>
</file>