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DC8791B5-C9B0-4F42-9E71-5A7B1282B212}" xr6:coauthVersionLast="47" xr6:coauthVersionMax="47" xr10:uidLastSave="{00000000-0000-0000-0000-000000000000}"/>
  <bookViews>
    <workbookView xWindow="29970" yWindow="22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4" i="12" l="1"/>
  <c r="I24" i="12"/>
  <c r="P24" i="12"/>
  <c r="H24" i="12"/>
  <c r="M24" i="12"/>
  <c r="Q24" i="12"/>
  <c r="O24" i="12"/>
  <c r="N24" i="12"/>
  <c r="R24" i="12"/>
  <c r="S24"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<sst xmlns="http://schemas.openxmlformats.org/spreadsheetml/2006/main" count="4379" uniqueCount="535">
  <si>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</si>
  <si>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</si>
  <si>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</si>
  <si>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</si>
  <si>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</si>
  <si>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</si>
  <si>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</si>
  <si>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</si>
  <si>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</si>
  <si>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</si>
  <si>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</si>
  <si>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</si>
  <si>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</si>
  <si>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</si>
  <si>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</si>
  <si>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</si>
  <si>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</si>
  <si>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</si>
  <si>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</si>
  <si>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</si>
  <si>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</si>
  <si>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</si>
  <si>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</si>
  <si>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</si>
  <si>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</si>
  <si>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</si>
  <si>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</si>
  <si>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</si>
  <si>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</si>
  <si>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</si>
  <si>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</si>
  <si>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</si>
  <si>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</si>
  <si>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</si>
  <si>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</si>
  <si>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</si>
  <si>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</si>
  <si>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</si>
  <si>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</si>
  <si>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</si>
  <si>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</si>
  <si>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</si>
  <si>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</si>
  <si>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</si>
  <si>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</si>
  <si>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</si>
  <si>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</si>
  <si>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</si>
  <si>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</si>
  <si>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</si>
  <si>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</si>
  <si>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</si>
  <si>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</si>
  <si>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</si>
  <si>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</si>
  <si>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</si>
  <si>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</si>
  <si>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</si>
  <si>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</si>
  <si>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</si>
  <si>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</si>
  <si>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</si>
  <si>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</si>
  <si>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</si>
  <si>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</si>
  <si>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</si>
  <si>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</si>
  <si>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</si>
  <si>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</si>
  <si>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</si>
  <si>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</si>
  <si>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</si>
  <si>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</si>
  <si>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</si>
  <si>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</si>
  <si>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</si>
  <si>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</si>
  <si>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</si>
  <si>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</si>
  <si>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</si>
  <si>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</si>
  <si>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</si>
  <si>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</si>
  <si>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</si>
  <si>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</si>
  <si>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</si>
  <si>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</si>
  <si>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</si>
  <si>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</si>
  <si>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</si>
  <si>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</si>
  <si>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</si>
  <si>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</si>
  <si>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</si>
  <si>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</si>
  <si>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</si>
  <si>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</si>
  <si>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</si>
  <si>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</si>
  <si>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</si>
  <si>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</si>
  <si>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</si>
  <si>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</si>
  <si>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</si>
  <si>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</si>
  <si>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</si>
  <si>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</si>
  <si>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</si>
  <si>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</si>
  <si>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</si>
  <si>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</si>
  <si>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</si>
  <si>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</si>
  <si>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</si>
  <si>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</si>
  <si>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</si>
  <si>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</si>
  <si>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</si>
  <si>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</si>
  <si>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</si>
  <si>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</si>
  <si>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</si>
  <si>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</si>
  <si>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</si>
  <si>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</si>
  <si>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</si>
  <si>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</si>
  <si>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</si>
  <si>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</si>
  <si>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</si>
  <si>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</si>
  <si>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</si>
  <si>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</si>
  <si>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</si>
  <si>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</si>
  <si>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</si>
  <si>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</si>
  <si>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</si>
  <si>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</si>
  <si>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</si>
  <si>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</si>
  <si>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</si>
  <si>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</si>
  <si>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</si>
  <si>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</si>
  <si>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</si>
  <si>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</si>
  <si>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</si>
  <si>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</si>
  <si>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</si>
  <si>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</si>
  <si>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</si>
  <si>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</si>
  <si>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</si>
  <si>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</si>
  <si>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</si>
  <si>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</si>
  <si>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</si>
  <si>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</si>
  <si>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</si>
  <si>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</si>
  <si>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</si>
  <si>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</si>
  <si>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</si>
  <si>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</si>
  <si>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</si>
  <si>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</si>
  <si>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</si>
  <si>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</si>
  <si>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</si>
  <si>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</si>
  <si>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</si>
  <si>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</si>
  <si>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</si>
  <si>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</si>
  <si>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</si>
  <si>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</si>
  <si>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</si>
  <si>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</si>
  <si>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</si>
  <si>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</si>
  <si>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</si>
  <si>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</si>
  <si>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</si>
  <si>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</si>
  <si>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</si>
  <si>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</si>
  <si>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</si>
  <si>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</si>
  <si>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</si>
  <si>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</si>
  <si>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</si>
  <si>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</si>
  <si>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</si>
  <si>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</si>
  <si>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</si>
  <si>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</si>
  <si>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</si>
  <si>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</si>
  <si>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</si>
  <si>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</si>
  <si>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</si>
  <si>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</si>
  <si>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</si>
  <si>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</si>
  <si>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</si>
  <si>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</si>
  <si>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</si>
  <si>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</si>
  <si>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</si>
  <si>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</si>
  <si>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</si>
  <si>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</si>
  <si>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</si>
  <si>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</si>
  <si>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</si>
  <si>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</si>
  <si>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</si>
  <si>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</si>
  <si>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</si>
  <si>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</si>
  <si>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</si>
  <si>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</si>
  <si>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</si>
  <si>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</si>
  <si>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</si>
  <si>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</si>
  <si>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</si>
  <si>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</si>
  <si>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</si>
  <si>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</si>
  <si>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</si>
  <si>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</si>
  <si>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</si>
  <si>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</si>
  <si>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</si>
  <si>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</si>
  <si>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</si>
  <si>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</si>
  <si>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</si>
  <si>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</si>
  <si>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</si>
  <si>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</si>
  <si>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</si>
  <si>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</si>
  <si>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</si>
  <si>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</si>
  <si>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</si>
  <si>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</si>
  <si>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</si>
  <si>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</si>
  <si>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</si>
  <si>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</si>
  <si>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</si>
  <si>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</si>
  <si>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</si>
  <si>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</si>
  <si>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</si>
  <si>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</si>
  <si>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</si>
  <si>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</si>
  <si>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</si>
  <si>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</si>
  <si>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</si>
  <si>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</si>
  <si>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</si>
  <si>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</si>
  <si>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</si>
  <si>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</si>
  <si>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</si>
  <si>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</si>
  <si>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</si>
  <si>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</si>
  <si>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</si>
  <si>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</si>
  <si>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</si>
  <si>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</si>
  <si>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</si>
  <si>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</si>
  <si>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</si>
  <si>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</si>
  <si>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</si>
  <si>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</si>
  <si>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</si>
  <si>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</si>
  <si>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</si>
  <si>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</si>
  <si>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</si>
  <si>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</si>
  <si>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</si>
  <si>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</si>
  <si>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</si>
  <si>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</si>
  <si>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</si>
  <si>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</si>
  <si>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</si>
  <si>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</si>
  <si>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</si>
  <si>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</si>
  <si>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</si>
  <si>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</si>
  <si>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</si>
  <si>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</si>
  <si>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</si>
  <si>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</si>
  <si>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</si>
  <si>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</si>
  <si>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</si>
  <si>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</si>
  <si>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</si>
  <si>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</si>
  <si>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</si>
  <si>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</si>
  <si>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</si>
  <si>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</si>
  <si>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</si>
  <si>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</si>
  <si>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</si>
  <si>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</si>
  <si>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</si>
  <si>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</si>
  <si>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</si>
  <si>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</si>
  <si>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</si>
  <si>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</si>
  <si>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</si>
  <si>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</si>
  <si>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</si>
  <si>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</si>
  <si>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</si>
  <si>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</si>
  <si>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</si>
  <si>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</si>
  <si>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</si>
  <si>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</si>
  <si>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</si>
  <si>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</si>
  <si>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</si>
  <si>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</si>
  <si>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</si>
  <si>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</si>
  <si>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</si>
  <si>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</si>
  <si>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</si>
  <si>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</si>
  <si>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</si>
  <si>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</si>
  <si>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</si>
  <si>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</si>
  <si>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</si>
  <si>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</si>
  <si>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</si>
  <si>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</si>
  <si>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</si>
  <si>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</si>
  <si>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</si>
  <si>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</si>
  <si>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</si>
  <si>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</si>
  <si>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</si>
  <si>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</si>
  <si>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</si>
  <si>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</si>
  <si>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</si>
  <si>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</si>
  <si>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</si>
  <si>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</si>
  <si>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</si>
  <si>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</si>
  <si>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</si>
  <si>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</si>
  <si>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</si>
  <si>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</si>
  <si>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</si>
  <si>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</si>
  <si>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</si>
  <si>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</si>
  <si>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</si>
  <si>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</si>
  <si>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</si>
  <si>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</si>
  <si>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</si>
  <si>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</si>
  <si>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</si>
  <si>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</si>
  <si>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</si>
  <si>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</si>
  <si>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</si>
  <si>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</si>
  <si>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</si>
  <si>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</si>
  <si>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</si>
  <si>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</si>
  <si>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</si>
  <si>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</si>
  <si>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</si>
  <si>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</si>
  <si>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</si>
  <si>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</si>
  <si>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</si>
  <si>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</si>
  <si>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</si>
  <si>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</si>
  <si>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</si>
  <si>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</si>
  <si>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</si>
  <si>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</si>
  <si>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</si>
  <si>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</si>
  <si>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</si>
  <si>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</si>
  <si>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</si>
  <si>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</si>
  <si>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</si>
  <si>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</si>
  <si>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</si>
  <si>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</si>
  <si>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</si>
  <si>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</si>
  <si>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</si>
  <si>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</si>
  <si>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</si>
  <si>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</si>
  <si>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</si>
  <si>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</si>
  <si>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</si>
  <si>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</si>
  <si>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</si>
  <si>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</si>
  <si>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</si>
  <si>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</si>
  <si>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</si>
  <si>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</si>
  <si>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</si>
  <si>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</si>
  <si>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</si>
  <si>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</si>
  <si>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</si>
  <si>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</si>
  <si>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</si>
  <si>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</si>
  <si>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</si>
  <si>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</si>
  <si>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</si>
  <si>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</si>
  <si>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</si>
  <si>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</si>
  <si>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</si>
  <si>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</si>
  <si>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</si>
  <si>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</si>
  <si>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</si>
  <si>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</si>
  <si>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</si>
  <si>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</si>
  <si>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</si>
  <si>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</si>
  <si>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</si>
  <si>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</si>
  <si>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</si>
  <si>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</si>
  <si>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</si>
  <si>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</si>
  <si>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</si>
  <si>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</si>
  <si>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</si>
  <si>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</si>
  <si>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</si>
  <si>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</si>
  <si>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</si>
  <si>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</si>
  <si>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</si>
  <si>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</si>
  <si>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</si>
  <si>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</si>
  <si>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</si>
  <si>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</si>
  <si>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</si>
  <si>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</si>
  <si>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</si>
  <si>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</si>
  <si>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</si>
  <si>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</si>
  <si>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</si>
  <si>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</si>
  <si>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</si>
  <si>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</si>
  <si>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</si>
  <si>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</si>
  <si>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</si>
  <si>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</si>
  <si>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</si>
  <si>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</si>
  <si>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</si>
  <si>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</si>
  <si>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</si>
  <si>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</si>
  <si>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</si>
  <si>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</si>
  <si>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</si>
  <si>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</si>
  <si>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</si>
  <si>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</si>
  <si>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</si>
  <si>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</si>
  <si>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</si>
  <si>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</si>
  <si>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По состоянию на дату ракрытия информации: 
Включение нового проекта на основании заключенного договора технологического присоединения и необходимости выполнения обязательств СО для ТП энергопринимающих устройств заявителя</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</si>
  <si>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</si>
  <si>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</si>
  <si>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</si>
  <si>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</si>
  <si>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г. Новосибирск</t>
  </si>
  <si>
    <t>не требуется</t>
  </si>
  <si>
    <t>не относится</t>
  </si>
  <si>
    <t>-</t>
  </si>
  <si>
    <t>61,49 МВА</t>
  </si>
  <si>
    <t>775/7700084 от 10.06.2024</t>
  </si>
  <si>
    <t>Кабельный наконечник, отходящего кабеля 0,4 кВ РУ-0,4 кВ 9Щ (1-я площадка Котельная №34) ООО «НТСК» (яч. №10 (ф. 11-260) РУ-10 кВ ПС 220 кВ Тулинская (ЗРУ-1), яч. №24 (ф. 10-72) РУ-10 кВ ПС 220 кВ Тулинская (ЗРУ-2))</t>
  </si>
  <si>
    <t>1. Технологическое присоединение  энергопринимающих устройств Заявителей к сетям АО "Электромагистраль".</t>
  </si>
  <si>
    <t>Установка приборов учета 1 шт.</t>
  </si>
  <si>
    <t>ПС 220 кВ Тулинская</t>
  </si>
  <si>
    <t>66,53 тыс. руб с НДС за 1 шт.</t>
  </si>
  <si>
    <t>Выделение этапов не предусмотрено</t>
  </si>
  <si>
    <t>1. Договоры технологического присоединения: 240/7700046 от 31.08.2020</t>
  </si>
  <si>
    <t>П</t>
  </si>
  <si>
    <t>Сибирский Федеральный округ, Новосибирская область, г. Новосибирск</t>
  </si>
  <si>
    <t xml:space="preserve">Сетевая организация осуществляет:
Выполнение учёта электроэнергии в соответствии с «Основными положениями функционирования розничных рынков электрической энергии». Учёт электроэнергии выполнить на границе балансовой принадлежности объектов электросетевого хозяйства. При отсутствии технической возможности установки прибора учета на границе балансовой принадлежности, если иное не установлено соглашением сторон, учет выполнить в месте, максимально приближенном к границе балансовой принадлежности, в которых имеется техническая возможность их установки.
Класс точности устанавливаемого прибора учета 0,5S и выше по активной энергии и 1,0 по реактивной энергии. Учёт электроэнергии выполнить на границе балансовой принадлежности объектов электроэнергетики. 
Установить устройство, обеспечивающее контроль величины максимальной мощности в пределах 46,7 кВт. В качестве такого устройства, возможно использование прибора учета электрической энергии, обладающего функцией контроля величины максимальной мощности.
</t>
  </si>
  <si>
    <t>Заключен</t>
  </si>
  <si>
    <t xml:space="preserve">Новосибирская область, г. Новосибирск, Кировский район, 
ул. Петухова, д. 4 (кадастровый номер земельного участка: 54:35:051065:317)
</t>
  </si>
  <si>
    <t>Объект</t>
  </si>
  <si>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</sst>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534</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506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505</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3.27E-2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0.43243291703543546</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2" t="str">
        <f>'1. паспорт местоположение'!A12:C12</f>
        <v>O_00.0099.000099</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2"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3"/>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447</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9"/>
      <c r="AE20" s="209"/>
      <c r="AF20" s="209"/>
    </row>
    <row r="21" spans="1:32" ht="99.75" customHeight="1" x14ac:dyDescent="0.25">
      <c r="A21" s="456"/>
      <c r="B21" s="456"/>
      <c r="C21" s="445"/>
      <c r="D21" s="445"/>
      <c r="E21" s="458"/>
      <c r="F21" s="458"/>
      <c r="G21" s="449"/>
      <c r="H21" s="447" t="s">
        <v>443</v>
      </c>
      <c r="I21" s="447"/>
      <c r="J21" s="446" t="s">
        <v>444</v>
      </c>
      <c r="K21" s="446"/>
      <c r="L21" s="447" t="s">
        <v>443</v>
      </c>
      <c r="M21" s="447"/>
      <c r="N21" s="446" t="s">
        <v>444</v>
      </c>
      <c r="O21" s="446"/>
      <c r="P21" s="445" t="s">
        <v>1</v>
      </c>
      <c r="Q21" s="445"/>
      <c r="R21" s="446" t="s">
        <v>444</v>
      </c>
      <c r="S21" s="446"/>
      <c r="T21" s="445" t="s">
        <v>1</v>
      </c>
      <c r="U21" s="445"/>
      <c r="V21" s="446" t="s">
        <v>444</v>
      </c>
      <c r="W21" s="446"/>
      <c r="X21" s="445" t="s">
        <v>1</v>
      </c>
      <c r="Y21" s="445"/>
      <c r="Z21" s="446" t="s">
        <v>444</v>
      </c>
      <c r="AA21" s="446"/>
      <c r="AB21" s="462"/>
      <c r="AC21" s="463"/>
    </row>
    <row r="22" spans="1:32" ht="89.25" customHeight="1" x14ac:dyDescent="0.25">
      <c r="A22" s="457"/>
      <c r="B22" s="457"/>
      <c r="C22" s="274" t="str">
        <f>H21</f>
        <v>Утвержденный план</v>
      </c>
      <c r="D22" s="283" t="s">
        <v>444</v>
      </c>
      <c r="E22" s="287" t="s">
        <v>445</v>
      </c>
      <c r="F22" s="287" t="s">
        <v>446</v>
      </c>
      <c r="G22" s="45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6.6526624255439995E-2</v>
      </c>
      <c r="E24" s="284">
        <f t="shared" si="0"/>
        <v>6.6526624255439995E-2</v>
      </c>
      <c r="F24" s="284">
        <f t="shared" si="0"/>
        <v>0</v>
      </c>
      <c r="G24" s="267">
        <f t="shared" si="0"/>
        <v>6.6526624255439995E-2</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5.5438853546199998E-2</v>
      </c>
      <c r="E27" s="285">
        <f>J27+N27+G27+P27+T27+X27</f>
        <v>6.6526624255439995E-2</v>
      </c>
      <c r="F27" s="285">
        <f t="shared" si="8"/>
        <v>0</v>
      </c>
      <c r="G27" s="267">
        <v>6.6526624255439995E-2</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531</v>
      </c>
      <c r="L28" s="266">
        <v>0</v>
      </c>
      <c r="M28" s="268">
        <v>0</v>
      </c>
      <c r="N28" s="280">
        <v>0</v>
      </c>
      <c r="O28" s="281" t="s">
        <v>531</v>
      </c>
      <c r="P28" s="154">
        <v>0</v>
      </c>
      <c r="Q28" s="154" t="s">
        <v>531</v>
      </c>
      <c r="R28" s="280">
        <v>0</v>
      </c>
      <c r="S28" s="281">
        <v>0</v>
      </c>
      <c r="T28" s="154">
        <v>0</v>
      </c>
      <c r="U28" s="154">
        <v>0</v>
      </c>
      <c r="V28" s="280">
        <v>0</v>
      </c>
      <c r="W28" s="281">
        <v>0</v>
      </c>
      <c r="X28" s="154">
        <v>0</v>
      </c>
      <c r="Y28" s="154">
        <v>0</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531</v>
      </c>
      <c r="L29" s="266">
        <v>0</v>
      </c>
      <c r="M29" s="268">
        <v>0</v>
      </c>
      <c r="N29" s="280">
        <v>0</v>
      </c>
      <c r="O29" s="281" t="s">
        <v>531</v>
      </c>
      <c r="P29" s="154">
        <v>0</v>
      </c>
      <c r="Q29" s="288" t="s">
        <v>531</v>
      </c>
      <c r="R29" s="280">
        <v>0</v>
      </c>
      <c r="S29" s="281">
        <v>0</v>
      </c>
      <c r="T29" s="154">
        <v>0</v>
      </c>
      <c r="U29" s="154">
        <v>0</v>
      </c>
      <c r="V29" s="280">
        <v>0</v>
      </c>
      <c r="W29" s="281">
        <v>0</v>
      </c>
      <c r="X29" s="154">
        <v>0</v>
      </c>
      <c r="Y29" s="154">
        <v>0</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531</v>
      </c>
      <c r="L30" s="266">
        <v>0</v>
      </c>
      <c r="M30" s="268">
        <v>0</v>
      </c>
      <c r="N30" s="280">
        <v>0</v>
      </c>
      <c r="O30" s="281" t="s">
        <v>531</v>
      </c>
      <c r="P30" s="154">
        <v>0</v>
      </c>
      <c r="Q30" s="154" t="s">
        <v>531</v>
      </c>
      <c r="R30" s="280">
        <v>0</v>
      </c>
      <c r="S30" s="281">
        <v>0</v>
      </c>
      <c r="T30" s="154">
        <v>0</v>
      </c>
      <c r="U30" s="154">
        <v>0</v>
      </c>
      <c r="V30" s="280">
        <v>0</v>
      </c>
      <c r="W30" s="281">
        <v>0</v>
      </c>
      <c r="X30" s="154">
        <v>0</v>
      </c>
      <c r="Y30" s="154">
        <v>0</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531</v>
      </c>
      <c r="L31" s="266">
        <v>0</v>
      </c>
      <c r="M31" s="268">
        <v>0</v>
      </c>
      <c r="N31" s="280">
        <v>0</v>
      </c>
      <c r="O31" s="281" t="s">
        <v>531</v>
      </c>
      <c r="P31" s="154">
        <v>0</v>
      </c>
      <c r="Q31" s="154" t="s">
        <v>531</v>
      </c>
      <c r="R31" s="280">
        <v>0</v>
      </c>
      <c r="S31" s="281">
        <v>0</v>
      </c>
      <c r="T31" s="154">
        <v>0</v>
      </c>
      <c r="U31" s="154">
        <v>0</v>
      </c>
      <c r="V31" s="280">
        <v>0</v>
      </c>
      <c r="W31" s="281">
        <v>0</v>
      </c>
      <c r="X31" s="154">
        <v>0</v>
      </c>
      <c r="Y31" s="154">
        <v>0</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1.1087770709239997E-2</v>
      </c>
      <c r="E33" s="285">
        <f>J33+N33+G33+P33+T33+X33</f>
        <v>0</v>
      </c>
      <c r="F33" s="285">
        <f t="shared" ref="F33" si="18">E33-G33</f>
        <v>0</v>
      </c>
      <c r="G33" s="266">
        <v>0</v>
      </c>
      <c r="H33" s="266">
        <v>0</v>
      </c>
      <c r="I33" s="266">
        <f>I31</f>
        <v>0</v>
      </c>
      <c r="J33" s="280">
        <v>0</v>
      </c>
      <c r="K33" s="280" t="str">
        <f>K31</f>
        <v/>
      </c>
      <c r="L33" s="266">
        <v>0</v>
      </c>
      <c r="M33" s="266">
        <f>M31</f>
        <v>0</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0</v>
      </c>
      <c r="D34" s="279">
        <f t="shared" ref="D34:G34" si="19">SUM(D35:D38)</f>
        <v>5.5438853546200005E-2</v>
      </c>
      <c r="E34" s="285">
        <f t="shared" ref="E34" si="20">J34+N34+G34+P34+T34+X34</f>
        <v>5.5438853546200005E-2</v>
      </c>
      <c r="F34" s="279">
        <f t="shared" si="19"/>
        <v>0</v>
      </c>
      <c r="G34" s="267">
        <f t="shared" si="19"/>
        <v>5.5438853546200005E-2</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v>
      </c>
      <c r="D35" s="280">
        <v>3.6602680375E-3</v>
      </c>
      <c r="E35" s="285">
        <f>J35+N35+G35+P35+T35+X35</f>
        <v>3.6602680375E-3</v>
      </c>
      <c r="F35" s="285">
        <f>E35-G35</f>
        <v>0</v>
      </c>
      <c r="G35" s="266">
        <v>3.6602680375E-3</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v>
      </c>
      <c r="D36" s="280">
        <v>8.7842918163999993E-3</v>
      </c>
      <c r="E36" s="285">
        <f>J36+N36+G36+P36+T36+X36</f>
        <v>8.7842918163999993E-3</v>
      </c>
      <c r="F36" s="285">
        <f t="shared" ref="F36:F37" si="30">E36-G36</f>
        <v>0</v>
      </c>
      <c r="G36" s="266">
        <v>8.7842918163999993E-3</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4.2994293692300005E-2</v>
      </c>
      <c r="E37" s="285">
        <f>J37+N37+G37+P37+T37+X37</f>
        <v>4.2994293692300005E-2</v>
      </c>
      <c r="F37" s="285">
        <f t="shared" si="30"/>
        <v>0</v>
      </c>
      <c r="G37" s="266">
        <v>4.2994293692300005E-2</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v>
      </c>
      <c r="D38" s="280">
        <v>0</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5.5438853546200005E-2</v>
      </c>
      <c r="E56" s="285">
        <f t="shared" ref="E56:E61" si="36">J56+N56+G56+P56+T56+X56</f>
        <v>5.5438853546200005E-2</v>
      </c>
      <c r="F56" s="280">
        <f t="shared" si="33"/>
        <v>0</v>
      </c>
      <c r="G56" s="266">
        <v>5.5438853546200005E-2</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2" t="s">
        <v>448</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0"/>
      <c r="C72" s="440"/>
      <c r="D72" s="440"/>
      <c r="E72" s="440"/>
      <c r="F72" s="440"/>
      <c r="G72" s="440"/>
      <c r="H72" s="440"/>
      <c r="I72" s="440"/>
      <c r="J72" s="203"/>
      <c r="K72" s="203"/>
    </row>
    <row r="74" spans="1:29" ht="36.75" customHeight="1" x14ac:dyDescent="0.25">
      <c r="B74" s="439"/>
      <c r="C74" s="439"/>
      <c r="D74" s="439"/>
      <c r="E74" s="439"/>
      <c r="F74" s="439"/>
      <c r="G74" s="439"/>
      <c r="H74" s="439"/>
      <c r="I74" s="439"/>
      <c r="J74" s="202"/>
      <c r="K74" s="202"/>
    </row>
    <row r="75" spans="1:29" x14ac:dyDescent="0.25">
      <c r="B75" s="56"/>
      <c r="C75" s="56"/>
      <c r="D75" s="56"/>
      <c r="E75" s="56"/>
      <c r="F75" s="56"/>
      <c r="N75" s="207"/>
    </row>
    <row r="76" spans="1:29" ht="51" customHeight="1" x14ac:dyDescent="0.25">
      <c r="B76" s="439"/>
      <c r="C76" s="439"/>
      <c r="D76" s="439"/>
      <c r="E76" s="439"/>
      <c r="F76" s="439"/>
      <c r="G76" s="439"/>
      <c r="H76" s="439"/>
      <c r="I76" s="439"/>
      <c r="J76" s="202"/>
      <c r="K76" s="202"/>
      <c r="N76" s="207"/>
    </row>
    <row r="77" spans="1:29" ht="32.25" customHeight="1" x14ac:dyDescent="0.25">
      <c r="B77" s="440"/>
      <c r="C77" s="440"/>
      <c r="D77" s="440"/>
      <c r="E77" s="440"/>
      <c r="F77" s="440"/>
      <c r="G77" s="440"/>
      <c r="H77" s="440"/>
      <c r="I77" s="440"/>
      <c r="J77" s="203"/>
      <c r="K77" s="203"/>
    </row>
    <row r="78" spans="1:29" ht="51.75" customHeight="1" x14ac:dyDescent="0.25">
      <c r="B78" s="439"/>
      <c r="C78" s="439"/>
      <c r="D78" s="439"/>
      <c r="E78" s="439"/>
      <c r="F78" s="439"/>
      <c r="G78" s="439"/>
      <c r="H78" s="439"/>
      <c r="I78" s="439"/>
      <c r="J78" s="202"/>
      <c r="K78" s="202"/>
    </row>
    <row r="79" spans="1:29" ht="21.75" customHeight="1" x14ac:dyDescent="0.25">
      <c r="B79" s="441"/>
      <c r="C79" s="441"/>
      <c r="D79" s="441"/>
      <c r="E79" s="441"/>
      <c r="F79" s="441"/>
      <c r="G79" s="441"/>
      <c r="H79" s="441"/>
      <c r="I79" s="441"/>
      <c r="J79" s="204"/>
      <c r="K79" s="204"/>
      <c r="L79" s="55"/>
      <c r="M79" s="55"/>
    </row>
    <row r="80" spans="1:29" ht="23.25" customHeight="1" x14ac:dyDescent="0.25">
      <c r="B80" s="55"/>
      <c r="C80" s="55"/>
      <c r="D80" s="55"/>
      <c r="E80" s="55"/>
      <c r="F80" s="55"/>
    </row>
    <row r="81" spans="2:11" ht="18.75" customHeight="1" x14ac:dyDescent="0.25">
      <c r="B81" s="438"/>
      <c r="C81" s="438"/>
      <c r="D81" s="438"/>
      <c r="E81" s="438"/>
      <c r="F81" s="438"/>
      <c r="G81" s="438"/>
      <c r="H81" s="438"/>
      <c r="I81" s="438"/>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O_00.0099.000099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532</v>
      </c>
      <c r="AY22" s="489" t="s">
        <v>533</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6" t="s">
        <v>13</v>
      </c>
      <c r="AG24" s="150" t="s">
        <v>432</v>
      </c>
      <c r="AH24" s="116" t="s">
        <v>12</v>
      </c>
      <c r="AI24" s="117" t="s">
        <v>1</v>
      </c>
      <c r="AJ24" s="117"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2025 год</v>
      </c>
      <c r="B5" s="496"/>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10" t="str">
        <f>'1. паспорт местоположение'!A9:C9</f>
        <v>Акционерное общество "Электромагистраль"</v>
      </c>
      <c r="B9" s="310"/>
      <c r="C9" s="118"/>
      <c r="D9" s="118"/>
      <c r="E9" s="118"/>
      <c r="F9" s="118"/>
      <c r="G9" s="118"/>
      <c r="H9" s="118"/>
    </row>
    <row r="10" spans="1:8" x14ac:dyDescent="0.25">
      <c r="A10" s="314" t="s">
        <v>8</v>
      </c>
      <c r="B10" s="31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0" t="str">
        <f>'1. паспорт местоположение'!A12:C12</f>
        <v>O_00.0099.000099</v>
      </c>
      <c r="B12" s="310"/>
      <c r="C12" s="118"/>
      <c r="D12" s="118"/>
      <c r="E12" s="118"/>
      <c r="F12" s="118"/>
      <c r="G12" s="118"/>
      <c r="H12" s="118"/>
    </row>
    <row r="13" spans="1:8" x14ac:dyDescent="0.25">
      <c r="A13" s="314" t="s">
        <v>7</v>
      </c>
      <c r="B13" s="314"/>
      <c r="C13" s="119"/>
      <c r="D13" s="119"/>
      <c r="E13" s="119"/>
      <c r="F13" s="119"/>
      <c r="G13" s="119"/>
      <c r="H13" s="119"/>
    </row>
    <row r="14" spans="1:8" ht="18.75" x14ac:dyDescent="0.25">
      <c r="A14" s="9"/>
      <c r="B14" s="9"/>
      <c r="C14" s="9"/>
      <c r="D14" s="9"/>
      <c r="E14" s="9"/>
      <c r="F14" s="9"/>
      <c r="G14" s="9"/>
      <c r="H14" s="9"/>
    </row>
    <row r="15" spans="1:8" ht="48" customHeight="1" x14ac:dyDescent="0.25">
      <c r="A15" s="423"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423"/>
      <c r="C15" s="118"/>
      <c r="D15" s="118"/>
      <c r="E15" s="118"/>
      <c r="F15" s="118"/>
      <c r="G15" s="118"/>
      <c r="H15" s="118"/>
    </row>
    <row r="16" spans="1:8" x14ac:dyDescent="0.25">
      <c r="A16" s="314" t="s">
        <v>5</v>
      </c>
      <c r="B16" s="314"/>
      <c r="C16" s="119"/>
      <c r="D16" s="119"/>
      <c r="E16" s="119"/>
      <c r="F16" s="119"/>
      <c r="G16" s="119"/>
      <c r="H16" s="119"/>
    </row>
    <row r="17" spans="1:2" x14ac:dyDescent="0.25">
      <c r="B17" s="110"/>
    </row>
    <row r="18" spans="1:2" ht="33.75" customHeight="1" x14ac:dyDescent="0.25">
      <c r="A18" s="493" t="s">
        <v>404</v>
      </c>
      <c r="B18" s="494"/>
    </row>
    <row r="19" spans="1:2" x14ac:dyDescent="0.25">
      <c r="B19" s="37"/>
    </row>
    <row r="20" spans="1:2" x14ac:dyDescent="0.25">
      <c r="B20" s="111"/>
    </row>
    <row r="21" spans="1:2" x14ac:dyDescent="0.25">
      <c r="A21" s="157" t="s">
        <v>305</v>
      </c>
      <c r="B21" s="157" t="s">
        <v>521</v>
      </c>
    </row>
    <row r="22" spans="1:2" x14ac:dyDescent="0.25">
      <c r="A22" s="157" t="s">
        <v>306</v>
      </c>
      <c r="B22" s="157" t="s">
        <v>526</v>
      </c>
    </row>
    <row r="23" spans="1:2" x14ac:dyDescent="0.25">
      <c r="A23" s="157" t="s">
        <v>288</v>
      </c>
      <c r="B23" s="157" t="s">
        <v>510</v>
      </c>
    </row>
    <row r="24" spans="1:2" x14ac:dyDescent="0.25">
      <c r="A24" s="157" t="s">
        <v>307</v>
      </c>
      <c r="B24" s="157" t="s">
        <v>425</v>
      </c>
    </row>
    <row r="25" spans="1:2" x14ac:dyDescent="0.25">
      <c r="A25" s="158" t="s">
        <v>308</v>
      </c>
      <c r="B25" s="175">
        <v>45656</v>
      </c>
    </row>
    <row r="26" spans="1:2" x14ac:dyDescent="0.25">
      <c r="A26" s="158" t="s">
        <v>309</v>
      </c>
      <c r="B26" s="160" t="s">
        <v>525</v>
      </c>
    </row>
    <row r="27" spans="1:2" x14ac:dyDescent="0.25">
      <c r="A27" s="160" t="str">
        <f>CONCATENATE("Стоимость проекта в прогнозных ценах, млн. руб. с НДС")</f>
        <v>Стоимость проекта в прогнозных ценах, млн. руб. с НДС</v>
      </c>
      <c r="B27" s="171">
        <v>6.6526624255439995E-2</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5"/>
    </row>
    <row r="94" spans="1:7" s="174" customFormat="1" ht="168" customHeight="1" x14ac:dyDescent="0.25">
      <c r="A94" s="173" t="s">
        <v>326</v>
      </c>
      <c r="B94" s="495"/>
    </row>
    <row r="95" spans="1:7" s="174" customFormat="1" ht="168" customHeight="1" x14ac:dyDescent="0.25">
      <c r="A95" s="173" t="s">
        <v>327</v>
      </c>
      <c r="B95" s="495"/>
    </row>
    <row r="96" spans="1:7" s="174" customFormat="1" ht="168" customHeight="1" x14ac:dyDescent="0.25">
      <c r="A96" s="173" t="s">
        <v>328</v>
      </c>
      <c r="B96" s="495"/>
    </row>
    <row r="97" spans="1:3" s="174" customFormat="1" ht="168" customHeight="1" x14ac:dyDescent="0.25">
      <c r="A97" s="173" t="s">
        <v>329</v>
      </c>
      <c r="B97" s="495"/>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2" t="s">
        <v>507</v>
      </c>
    </row>
    <row r="110" spans="1:3" x14ac:dyDescent="0.25">
      <c r="A110" s="163" t="s">
        <v>341</v>
      </c>
      <c r="B110" s="492"/>
    </row>
    <row r="111" spans="1:3" x14ac:dyDescent="0.25">
      <c r="A111" s="163" t="s">
        <v>342</v>
      </c>
      <c r="B111" s="492"/>
    </row>
    <row r="112" spans="1:3" x14ac:dyDescent="0.25">
      <c r="A112" s="163" t="s">
        <v>343</v>
      </c>
      <c r="B112" s="492"/>
    </row>
    <row r="113" spans="1:2" x14ac:dyDescent="0.25">
      <c r="A113" s="163" t="s">
        <v>344</v>
      </c>
      <c r="B113" s="492"/>
    </row>
    <row r="114" spans="1:2" x14ac:dyDescent="0.25">
      <c r="A114" s="165" t="s">
        <v>345</v>
      </c>
      <c r="B114" s="492"/>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3"/>
  <sheetViews>
    <sheetView view="pageBreakPreview" topLeftCell="A16" zoomScale="55" zoomScaleSheetLayoutView="55" workbookViewId="0">
      <selection activeCell="H24" sqref="H2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O_00.0099.000099</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315" x14ac:dyDescent="0.2">
      <c r="A22" s="305" t="s">
        <v>63</v>
      </c>
      <c r="B22" s="306" t="s">
        <v>517</v>
      </c>
      <c r="C22" s="304" t="s">
        <v>425</v>
      </c>
      <c r="D22" s="304" t="s">
        <v>528</v>
      </c>
      <c r="E22" s="304" t="s">
        <v>529</v>
      </c>
      <c r="F22" s="304" t="s">
        <v>530</v>
      </c>
      <c r="G22" s="138" t="s">
        <v>373</v>
      </c>
      <c r="H22" s="139">
        <v>4.6699999999999998E-2</v>
      </c>
      <c r="I22" s="139">
        <v>1.4E-2</v>
      </c>
      <c r="J22" s="139">
        <v>3.27E-2</v>
      </c>
      <c r="K22" s="139">
        <v>0.4</v>
      </c>
      <c r="L22" s="139">
        <v>3</v>
      </c>
      <c r="M22" s="139" t="s">
        <v>425</v>
      </c>
      <c r="N22" s="139" t="s">
        <v>425</v>
      </c>
      <c r="O22" s="139" t="s">
        <v>425</v>
      </c>
      <c r="P22" s="139" t="s">
        <v>425</v>
      </c>
      <c r="Q22" s="140" t="s">
        <v>425</v>
      </c>
      <c r="R22" s="140" t="s">
        <v>527</v>
      </c>
      <c r="S22" s="139">
        <v>1.24935313</v>
      </c>
      <c r="T22" s="26"/>
      <c r="U22" s="26"/>
      <c r="V22" s="26"/>
      <c r="W22" s="26"/>
      <c r="X22" s="26"/>
      <c r="Y22" s="26"/>
      <c r="Z22" s="25"/>
      <c r="AA22" s="25"/>
      <c r="AB22" s="25"/>
    </row>
    <row r="23" spans="1:28" s="2" customFormat="1" ht="60" x14ac:dyDescent="0.2">
      <c r="A23" s="305"/>
      <c r="B23" s="307"/>
      <c r="C23" s="304"/>
      <c r="D23" s="304"/>
      <c r="E23" s="304"/>
      <c r="F23" s="304"/>
      <c r="G23" s="141" t="s">
        <v>518</v>
      </c>
      <c r="H23" s="140">
        <v>4.6699999999999998E-2</v>
      </c>
      <c r="I23" s="140">
        <v>1.4E-2</v>
      </c>
      <c r="J23" s="140">
        <v>3.27E-2</v>
      </c>
      <c r="K23" s="140">
        <v>0.4</v>
      </c>
      <c r="L23" s="140">
        <v>3</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ht="15.75" x14ac:dyDescent="0.25">
      <c r="A24" s="33" t="s">
        <v>298</v>
      </c>
      <c r="B24" s="140" t="s">
        <v>425</v>
      </c>
      <c r="C24" s="140" t="s">
        <v>425</v>
      </c>
      <c r="D24" s="140" t="s">
        <v>425</v>
      </c>
      <c r="E24" s="140" t="s">
        <v>425</v>
      </c>
      <c r="F24" s="140" t="s">
        <v>425</v>
      </c>
      <c r="G24" s="140" t="s">
        <v>425</v>
      </c>
      <c r="H24" s="140">
        <f>SUMIFS(H$22:H$23,$G$22:$G$23,"Всего по всем точкам присоединения, 
в том числе:")</f>
        <v>4.6699999999999998E-2</v>
      </c>
      <c r="I24" s="140">
        <f>SUMIFS(I$22:I$23,$G$22:$G$23,"Всего по всем точкам присоединения, 
в том числе:")</f>
        <v>1.4E-2</v>
      </c>
      <c r="J24" s="140">
        <f>SUMIFS(J$22:J$23,$G$22:$G$23,"Всего по всем точкам присоединения, 
в том числе:")</f>
        <v>3.27E-2</v>
      </c>
      <c r="K24" s="140" t="s">
        <v>425</v>
      </c>
      <c r="L24" s="140" t="s">
        <v>425</v>
      </c>
      <c r="M24" s="140">
        <f>SUMIFS(M$22:M$23,$G$22:$G$23,"Всего по всем точкам присоединения, 
в том числе:")</f>
        <v>0</v>
      </c>
      <c r="N24" s="140" t="str">
        <f>IFERROR((N22+#REF!+#REF!+#REF!+#REF!),"нд")</f>
        <v>нд</v>
      </c>
      <c r="O24" s="140">
        <f>SUMIF(O$22:O$23,"&gt;0",O$22:O$23)</f>
        <v>0</v>
      </c>
      <c r="P24" s="140" t="str">
        <f>IFERROR((P22+#REF!+#REF!+#REF!+#REF!),"нд")</f>
        <v>нд</v>
      </c>
      <c r="Q24" s="140" t="str">
        <f>IFERROR((Q22+#REF!+#REF!+#REF!+#REF!),"нд")</f>
        <v>нд</v>
      </c>
      <c r="R24" s="140" t="str">
        <f>IFERROR((R22+#REF!+#REF!+#REF!+#REF!),"нд")</f>
        <v>нд</v>
      </c>
      <c r="S24" s="140">
        <f>SUMIF(S$22:S$23,"&gt;0",S$22:S$23)</f>
        <v>1.24935313</v>
      </c>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sheetData>
  <autoFilter ref="A21:AB24" xr:uid="{00000000-0009-0000-0000-000002000000}"/>
  <mergeCells count="38">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3"/>
    <mergeCell ref="A22:A23"/>
    <mergeCell ref="B22:B23"/>
    <mergeCell ref="C22:C23"/>
    <mergeCell ref="D22:D23"/>
    <mergeCell ref="E22:E23"/>
  </mergeCells>
  <conditionalFormatting sqref="B24:G24 P24:R24 N24 K24:L24 B22:S23">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O_00.0099.000099</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7" t="s">
        <v>113</v>
      </c>
      <c r="R22" s="67" t="s">
        <v>383</v>
      </c>
      <c r="S22" s="67" t="s">
        <v>112</v>
      </c>
      <c r="T22" s="67" t="s">
        <v>111</v>
      </c>
    </row>
    <row r="23" spans="1:20" ht="51.75" customHeight="1" x14ac:dyDescent="0.25">
      <c r="A23" s="329"/>
      <c r="B23" s="127" t="s">
        <v>109</v>
      </c>
      <c r="C23" s="127" t="s">
        <v>110</v>
      </c>
      <c r="D23" s="325"/>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e">
        <v>#N/A</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O_00.0099.000099</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45536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3"/>
      <c r="AB8" s="123"/>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10" t="str">
        <f>'1. паспорт местоположение'!A12:C12</f>
        <v>O_00.0099.000099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3"/>
      <c r="AB11" s="123"/>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4"/>
      <c r="AB12" s="12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3"/>
      <c r="AB14" s="12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4"/>
      <c r="AB15" s="124"/>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2"/>
      <c r="AB16" s="132"/>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2"/>
      <c r="AB17" s="132"/>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2"/>
      <c r="AB18" s="132"/>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2"/>
      <c r="AB19" s="13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3"/>
      <c r="AB20" s="13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3"/>
      <c r="AB21" s="133"/>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4"/>
      <c r="AB22" s="134"/>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O_00.0099.000099</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O_00.0099.000099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8"/>
      <c r="AN24" s="78"/>
      <c r="AO24" s="105"/>
      <c r="AP24" s="105"/>
      <c r="AQ24" s="105"/>
      <c r="AR24" s="105"/>
      <c r="AS24" s="84"/>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9"/>
      <c r="AN25" s="426" t="s">
        <v>284</v>
      </c>
      <c r="AO25" s="426"/>
      <c r="AP25" s="426"/>
      <c r="AQ25" s="424"/>
      <c r="AR25" s="424"/>
      <c r="AS25" s="84"/>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9"/>
      <c r="AN26" s="412" t="s">
        <v>282</v>
      </c>
      <c r="AO26" s="413"/>
      <c r="AP26" s="414"/>
      <c r="AQ26" s="402" t="s">
        <v>425</v>
      </c>
      <c r="AR26" s="404"/>
      <c r="AS26" s="84"/>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9"/>
      <c r="AN27" s="412" t="s">
        <v>280</v>
      </c>
      <c r="AO27" s="413"/>
      <c r="AP27" s="414"/>
      <c r="AQ27" s="402" t="s">
        <v>425</v>
      </c>
      <c r="AR27" s="404"/>
      <c r="AS27" s="84"/>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9"/>
      <c r="AN28" s="420" t="s">
        <v>278</v>
      </c>
      <c r="AO28" s="421"/>
      <c r="AP28" s="422"/>
      <c r="AQ28" s="402" t="s">
        <v>425</v>
      </c>
      <c r="AR28" s="404"/>
      <c r="AS28" s="84"/>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9"/>
      <c r="AN29" s="410"/>
      <c r="AO29" s="411"/>
      <c r="AP29" s="411"/>
      <c r="AQ29" s="402" t="s">
        <v>425</v>
      </c>
      <c r="AR29" s="403"/>
      <c r="AS29" s="84"/>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9"/>
      <c r="AS30" s="84"/>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9"/>
      <c r="AN31" s="79"/>
      <c r="AO31" s="104"/>
      <c r="AP31" s="104"/>
      <c r="AQ31" s="104"/>
      <c r="AR31" s="104"/>
      <c r="AS31" s="84"/>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9"/>
      <c r="AN32" s="79"/>
      <c r="AO32" s="79"/>
      <c r="AP32" s="79"/>
      <c r="AQ32" s="79"/>
      <c r="AR32" s="79"/>
      <c r="AS32" s="84"/>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9"/>
      <c r="AN33" s="79"/>
      <c r="AO33" s="79"/>
      <c r="AP33" s="79"/>
      <c r="AQ33" s="79"/>
      <c r="AR33" s="79"/>
      <c r="AS33" s="84"/>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9"/>
      <c r="AN34" s="79"/>
      <c r="AO34" s="79"/>
      <c r="AP34" s="79"/>
      <c r="AQ34" s="79"/>
      <c r="AR34" s="79"/>
      <c r="AS34" s="84"/>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9"/>
      <c r="AN35" s="79"/>
      <c r="AO35" s="79"/>
      <c r="AP35" s="79"/>
      <c r="AQ35" s="79"/>
      <c r="AR35" s="79"/>
      <c r="AS35" s="84"/>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9"/>
      <c r="AN36" s="79"/>
      <c r="AO36" s="79"/>
      <c r="AP36" s="79"/>
      <c r="AQ36" s="79"/>
      <c r="AR36" s="79"/>
      <c r="AS36" s="84"/>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9"/>
      <c r="AN37" s="79"/>
      <c r="AO37" s="79"/>
      <c r="AP37" s="79"/>
      <c r="AQ37" s="79"/>
      <c r="AR37" s="79"/>
      <c r="AS37" s="84"/>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9"/>
      <c r="AN38" s="79"/>
      <c r="AO38" s="79"/>
      <c r="AP38" s="79"/>
      <c r="AQ38" s="79"/>
      <c r="AR38" s="79"/>
      <c r="AS38" s="84"/>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9"/>
      <c r="AN39" s="79"/>
      <c r="AO39" s="79"/>
      <c r="AP39" s="79"/>
      <c r="AQ39" s="79"/>
      <c r="AR39" s="79"/>
      <c r="AS39" s="84"/>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9"/>
      <c r="AN40" s="79"/>
      <c r="AO40" s="79"/>
      <c r="AP40" s="79"/>
      <c r="AQ40" s="79"/>
      <c r="AR40" s="79"/>
      <c r="AS40" s="84"/>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9"/>
      <c r="AN41" s="79"/>
      <c r="AO41" s="79"/>
      <c r="AP41" s="79"/>
      <c r="AQ41" s="79"/>
      <c r="AR41" s="79"/>
      <c r="AS41" s="84"/>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9"/>
      <c r="AN42" s="79"/>
      <c r="AO42" s="79"/>
      <c r="AP42" s="79"/>
      <c r="AQ42" s="79"/>
      <c r="AR42" s="79"/>
      <c r="AS42" s="84"/>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9"/>
      <c r="AN43" s="79"/>
      <c r="AO43" s="79"/>
      <c r="AP43" s="79"/>
      <c r="AQ43" s="79"/>
      <c r="AR43" s="79"/>
      <c r="AS43" s="84"/>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9"/>
      <c r="AN44" s="79"/>
      <c r="AO44" s="79"/>
      <c r="AP44" s="79"/>
      <c r="AQ44" s="79"/>
      <c r="AR44" s="79"/>
      <c r="AS44" s="84"/>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9"/>
      <c r="AN45" s="79"/>
      <c r="AO45" s="79"/>
      <c r="AP45" s="79"/>
      <c r="AQ45" s="79"/>
      <c r="AR45" s="79"/>
      <c r="AS45" s="84"/>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9"/>
      <c r="AN46" s="79"/>
      <c r="AO46" s="79"/>
      <c r="AP46" s="79"/>
      <c r="AQ46" s="79"/>
      <c r="AR46" s="79"/>
      <c r="AS46" s="84"/>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2" t="s">
        <v>243</v>
      </c>
      <c r="AP47" s="92" t="s">
        <v>242</v>
      </c>
      <c r="AQ47" s="84"/>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6" t="s">
        <v>425</v>
      </c>
      <c r="AP48" s="96" t="s">
        <v>425</v>
      </c>
      <c r="AQ48" s="84"/>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6" t="s">
        <v>425</v>
      </c>
      <c r="AP49" s="96" t="s">
        <v>425</v>
      </c>
      <c r="AQ49" s="84"/>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2" t="s">
        <v>243</v>
      </c>
      <c r="AP52" s="92" t="s">
        <v>242</v>
      </c>
      <c r="AQ52" s="84"/>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2" t="s">
        <v>425</v>
      </c>
      <c r="AP53" s="142" t="s">
        <v>425</v>
      </c>
      <c r="AQ53" s="84"/>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2" t="s">
        <v>425</v>
      </c>
      <c r="AP54" s="142" t="s">
        <v>425</v>
      </c>
      <c r="AQ54" s="84"/>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2" t="s">
        <v>425</v>
      </c>
      <c r="AP55" s="142" t="s">
        <v>425</v>
      </c>
      <c r="AQ55" s="84"/>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2" t="s">
        <v>243</v>
      </c>
      <c r="AP58" s="92" t="s">
        <v>242</v>
      </c>
      <c r="AQ58" s="84"/>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8" t="s">
        <v>425</v>
      </c>
      <c r="AP59" s="98" t="s">
        <v>425</v>
      </c>
      <c r="AQ59" s="90"/>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6" t="s">
        <v>425</v>
      </c>
      <c r="AP60" s="96" t="s">
        <v>425</v>
      </c>
      <c r="AQ60" s="84"/>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6" t="s">
        <v>425</v>
      </c>
      <c r="AP61" s="96" t="s">
        <v>425</v>
      </c>
      <c r="AQ61" s="84"/>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6" t="s">
        <v>425</v>
      </c>
      <c r="AP62" s="96" t="s">
        <v>425</v>
      </c>
      <c r="AQ62" s="84"/>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6"/>
      <c r="AP63" s="96"/>
      <c r="AQ63" s="84"/>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6"/>
      <c r="AP64" s="96"/>
      <c r="AQ64" s="84"/>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6" t="s">
        <v>425</v>
      </c>
      <c r="AP65" s="96" t="s">
        <v>425</v>
      </c>
      <c r="AQ65" s="84"/>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7" t="s">
        <v>425</v>
      </c>
      <c r="AP66" s="97" t="s">
        <v>425</v>
      </c>
      <c r="AQ66" s="90"/>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6" t="s">
        <v>425</v>
      </c>
      <c r="AP67" s="96" t="s">
        <v>425</v>
      </c>
      <c r="AQ67" s="84"/>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7" t="s">
        <v>425</v>
      </c>
      <c r="AP68" s="97" t="s">
        <v>425</v>
      </c>
      <c r="AQ68" s="90"/>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6" t="s">
        <v>425</v>
      </c>
      <c r="AP69" s="96" t="s">
        <v>425</v>
      </c>
      <c r="AQ69" s="84"/>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7" t="s">
        <v>425</v>
      </c>
      <c r="AP70" s="97" t="s">
        <v>425</v>
      </c>
      <c r="AQ70" s="90"/>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6" t="s">
        <v>425</v>
      </c>
      <c r="AP71" s="96" t="s">
        <v>425</v>
      </c>
      <c r="AQ71" s="84"/>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2" t="s">
        <v>243</v>
      </c>
      <c r="AP74" s="92" t="s">
        <v>242</v>
      </c>
      <c r="AQ74" s="84"/>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8" t="s">
        <v>425</v>
      </c>
      <c r="AP75" s="88" t="s">
        <v>425</v>
      </c>
      <c r="AQ75" s="90"/>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91" t="s">
        <v>425</v>
      </c>
      <c r="AP76" s="91" t="s">
        <v>425</v>
      </c>
      <c r="AQ76" s="84"/>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91" t="s">
        <v>425</v>
      </c>
      <c r="AP77" s="91" t="s">
        <v>425</v>
      </c>
      <c r="AQ77" s="84"/>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91" t="s">
        <v>425</v>
      </c>
      <c r="AP78" s="91" t="s">
        <v>425</v>
      </c>
      <c r="AQ78" s="84"/>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91" t="s">
        <v>425</v>
      </c>
      <c r="AP79" s="91" t="s">
        <v>425</v>
      </c>
      <c r="AQ79" s="84"/>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91" t="s">
        <v>425</v>
      </c>
      <c r="AP80" s="91" t="s">
        <v>425</v>
      </c>
      <c r="AQ80" s="84"/>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91" t="s">
        <v>425</v>
      </c>
      <c r="AP81" s="91" t="s">
        <v>425</v>
      </c>
      <c r="AQ81" s="84"/>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91" t="s">
        <v>425</v>
      </c>
      <c r="AP82" s="91" t="s">
        <v>425</v>
      </c>
      <c r="AQ82" s="84"/>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8" t="s">
        <v>425</v>
      </c>
      <c r="AP83" s="88" t="s">
        <v>425</v>
      </c>
      <c r="AQ83" s="90"/>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8" t="s">
        <v>425</v>
      </c>
      <c r="AP84" s="88" t="s">
        <v>425</v>
      </c>
      <c r="AQ84" s="90"/>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91" t="s">
        <v>425</v>
      </c>
      <c r="AP85" s="91" t="s">
        <v>425</v>
      </c>
      <c r="AQ85" s="78"/>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8" t="s">
        <v>425</v>
      </c>
      <c r="AP86" s="88" t="s">
        <v>425</v>
      </c>
      <c r="AQ86" s="90"/>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8" t="s">
        <v>425</v>
      </c>
      <c r="AP87" s="88" t="s">
        <v>425</v>
      </c>
      <c r="AQ87" s="90"/>
    </row>
    <row r="88" spans="1:45" ht="14.25" customHeight="1" x14ac:dyDescent="0.25">
      <c r="A88" s="359" t="s">
        <v>228</v>
      </c>
      <c r="B88" s="360"/>
      <c r="C88" s="360"/>
      <c r="D88" s="36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2" t="s">
        <v>425</v>
      </c>
      <c r="AL88" s="363"/>
      <c r="AM88" s="364" t="s">
        <v>425</v>
      </c>
      <c r="AN88" s="365"/>
      <c r="AO88" s="88" t="s">
        <v>425</v>
      </c>
      <c r="AP88" s="88" t="s">
        <v>425</v>
      </c>
      <c r="AQ88" s="90"/>
    </row>
    <row r="89" spans="1:45" x14ac:dyDescent="0.25">
      <c r="A89" s="359" t="s">
        <v>227</v>
      </c>
      <c r="B89" s="360"/>
      <c r="C89" s="360"/>
      <c r="D89" s="36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2" t="s">
        <v>425</v>
      </c>
      <c r="AL89" s="363"/>
      <c r="AM89" s="364" t="s">
        <v>425</v>
      </c>
      <c r="AN89" s="365"/>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5" t="s">
        <v>425</v>
      </c>
      <c r="AL90" s="356"/>
      <c r="AM90" s="357" t="s">
        <v>425</v>
      </c>
      <c r="AN90" s="358"/>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 zoomScale="55" zoomScaleSheetLayoutView="55" workbookViewId="0">
      <selection activeCell="I26" sqref="I2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534</v>
      </c>
      <c r="B5" s="427"/>
      <c r="C5" s="427"/>
      <c r="D5" s="427"/>
      <c r="E5" s="427"/>
      <c r="F5" s="427"/>
      <c r="G5" s="427"/>
      <c r="H5" s="427"/>
      <c r="I5" s="427"/>
      <c r="J5" s="427"/>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O_00.0099.000099</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2" t="s">
        <v>389</v>
      </c>
      <c r="B19" s="432"/>
      <c r="C19" s="432"/>
      <c r="D19" s="432"/>
      <c r="E19" s="432"/>
      <c r="F19" s="432"/>
      <c r="G19" s="432"/>
      <c r="H19" s="432"/>
      <c r="I19" s="432"/>
      <c r="J19" s="432"/>
    </row>
    <row r="20" spans="1:12" x14ac:dyDescent="0.25">
      <c r="A20" s="251"/>
      <c r="B20" s="251"/>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443</v>
      </c>
      <c r="D22" s="430"/>
      <c r="E22" s="436" t="s">
        <v>449</v>
      </c>
      <c r="F22" s="437"/>
      <c r="G22" s="428"/>
      <c r="H22" s="435"/>
      <c r="I22" s="428"/>
      <c r="J22" s="429"/>
    </row>
    <row r="23" spans="1:12" ht="31.5" x14ac:dyDescent="0.25">
      <c r="A23" s="428"/>
      <c r="B23" s="428"/>
      <c r="C23" s="252" t="s">
        <v>186</v>
      </c>
      <c r="D23" s="252" t="s">
        <v>185</v>
      </c>
      <c r="E23" s="252" t="s">
        <v>186</v>
      </c>
      <c r="F23" s="252" t="s">
        <v>185</v>
      </c>
      <c r="G23" s="428"/>
      <c r="H23" s="430"/>
      <c r="I23" s="428"/>
      <c r="J23" s="429"/>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450</v>
      </c>
      <c r="C25" s="255">
        <v>45536</v>
      </c>
      <c r="D25" s="255">
        <v>45595</v>
      </c>
      <c r="E25" s="255" t="s">
        <v>425</v>
      </c>
      <c r="F25" s="255" t="s">
        <v>425</v>
      </c>
      <c r="G25" s="256" t="s">
        <v>425</v>
      </c>
      <c r="H25" s="256" t="s">
        <v>425</v>
      </c>
      <c r="I25" s="252" t="s">
        <v>425</v>
      </c>
      <c r="J25" s="252" t="s">
        <v>425</v>
      </c>
      <c r="L25" s="290"/>
    </row>
    <row r="26" spans="1:12" x14ac:dyDescent="0.25">
      <c r="A26" s="257" t="s">
        <v>451</v>
      </c>
      <c r="B26" s="258" t="s">
        <v>452</v>
      </c>
      <c r="C26" s="255" t="s">
        <v>425</v>
      </c>
      <c r="D26" s="255" t="s">
        <v>425</v>
      </c>
      <c r="E26" s="255" t="s">
        <v>425</v>
      </c>
      <c r="F26" s="255" t="s">
        <v>425</v>
      </c>
      <c r="G26" s="260" t="s">
        <v>425</v>
      </c>
      <c r="H26" s="260" t="s">
        <v>425</v>
      </c>
      <c r="I26" s="257" t="s">
        <v>425</v>
      </c>
      <c r="J26" s="257" t="s">
        <v>425</v>
      </c>
    </row>
    <row r="27" spans="1:12" x14ac:dyDescent="0.25">
      <c r="A27" s="257" t="s">
        <v>453</v>
      </c>
      <c r="B27" s="258" t="s">
        <v>454</v>
      </c>
      <c r="C27" s="255" t="s">
        <v>425</v>
      </c>
      <c r="D27" s="255" t="s">
        <v>425</v>
      </c>
      <c r="E27" s="255" t="s">
        <v>425</v>
      </c>
      <c r="F27" s="255" t="s">
        <v>425</v>
      </c>
      <c r="G27" s="260" t="s">
        <v>425</v>
      </c>
      <c r="H27" s="260" t="s">
        <v>425</v>
      </c>
      <c r="I27" s="257" t="s">
        <v>425</v>
      </c>
      <c r="J27" s="257" t="s">
        <v>425</v>
      </c>
    </row>
    <row r="28" spans="1:12" ht="31.5" x14ac:dyDescent="0.25">
      <c r="A28" s="257" t="s">
        <v>455</v>
      </c>
      <c r="B28" s="258" t="s">
        <v>456</v>
      </c>
      <c r="C28" s="255" t="s">
        <v>425</v>
      </c>
      <c r="D28" s="255" t="s">
        <v>425</v>
      </c>
      <c r="E28" s="255" t="s">
        <v>425</v>
      </c>
      <c r="F28" s="255" t="s">
        <v>425</v>
      </c>
      <c r="G28" s="260" t="s">
        <v>425</v>
      </c>
      <c r="H28" s="260" t="s">
        <v>425</v>
      </c>
      <c r="I28" s="257" t="s">
        <v>425</v>
      </c>
      <c r="J28" s="257" t="s">
        <v>425</v>
      </c>
    </row>
    <row r="29" spans="1:12" x14ac:dyDescent="0.25">
      <c r="A29" s="257" t="s">
        <v>457</v>
      </c>
      <c r="B29" s="258" t="s">
        <v>458</v>
      </c>
      <c r="C29" s="255" t="s">
        <v>425</v>
      </c>
      <c r="D29" s="255" t="s">
        <v>425</v>
      </c>
      <c r="E29" s="255" t="s">
        <v>425</v>
      </c>
      <c r="F29" s="255" t="s">
        <v>425</v>
      </c>
      <c r="G29" s="260" t="s">
        <v>425</v>
      </c>
      <c r="H29" s="260" t="s">
        <v>425</v>
      </c>
      <c r="I29" s="257" t="s">
        <v>425</v>
      </c>
      <c r="J29" s="257" t="s">
        <v>425</v>
      </c>
    </row>
    <row r="30" spans="1:12" x14ac:dyDescent="0.25">
      <c r="A30" s="257" t="s">
        <v>459</v>
      </c>
      <c r="B30" s="258" t="s">
        <v>460</v>
      </c>
      <c r="C30" s="255" t="s">
        <v>425</v>
      </c>
      <c r="D30" s="255" t="s">
        <v>425</v>
      </c>
      <c r="E30" s="255" t="s">
        <v>425</v>
      </c>
      <c r="F30" s="255" t="s">
        <v>425</v>
      </c>
      <c r="G30" s="260" t="s">
        <v>425</v>
      </c>
      <c r="H30" s="260" t="s">
        <v>425</v>
      </c>
      <c r="I30" s="257" t="s">
        <v>425</v>
      </c>
      <c r="J30" s="257" t="s">
        <v>425</v>
      </c>
    </row>
    <row r="31" spans="1:12" x14ac:dyDescent="0.25">
      <c r="A31" s="257" t="s">
        <v>461</v>
      </c>
      <c r="B31" s="258" t="s">
        <v>462</v>
      </c>
      <c r="C31" s="255" t="s">
        <v>425</v>
      </c>
      <c r="D31" s="255" t="s">
        <v>425</v>
      </c>
      <c r="E31" s="255" t="s">
        <v>425</v>
      </c>
      <c r="F31" s="255" t="s">
        <v>425</v>
      </c>
      <c r="G31" s="260" t="s">
        <v>425</v>
      </c>
      <c r="H31" s="260" t="s">
        <v>425</v>
      </c>
      <c r="I31" s="257" t="s">
        <v>425</v>
      </c>
      <c r="J31" s="257" t="s">
        <v>425</v>
      </c>
    </row>
    <row r="32" spans="1:12" x14ac:dyDescent="0.25">
      <c r="A32" s="257" t="s">
        <v>463</v>
      </c>
      <c r="B32" s="258" t="s">
        <v>464</v>
      </c>
      <c r="C32" s="255" t="s">
        <v>425</v>
      </c>
      <c r="D32" s="255" t="s">
        <v>425</v>
      </c>
      <c r="E32" s="255" t="s">
        <v>425</v>
      </c>
      <c r="F32" s="255" t="s">
        <v>425</v>
      </c>
      <c r="G32" s="260" t="s">
        <v>425</v>
      </c>
      <c r="H32" s="260" t="s">
        <v>425</v>
      </c>
      <c r="I32" s="257" t="s">
        <v>425</v>
      </c>
      <c r="J32" s="257" t="s">
        <v>425</v>
      </c>
    </row>
    <row r="33" spans="1:10" ht="31.5" x14ac:dyDescent="0.25">
      <c r="A33" s="257" t="s">
        <v>465</v>
      </c>
      <c r="B33" s="258" t="s">
        <v>466</v>
      </c>
      <c r="C33" s="255" t="s">
        <v>425</v>
      </c>
      <c r="D33" s="255" t="s">
        <v>425</v>
      </c>
      <c r="E33" s="255" t="s">
        <v>425</v>
      </c>
      <c r="F33" s="255" t="s">
        <v>425</v>
      </c>
      <c r="G33" s="260" t="s">
        <v>425</v>
      </c>
      <c r="H33" s="260" t="s">
        <v>425</v>
      </c>
      <c r="I33" s="257" t="s">
        <v>425</v>
      </c>
      <c r="J33" s="257" t="s">
        <v>425</v>
      </c>
    </row>
    <row r="34" spans="1:10" ht="31.5" x14ac:dyDescent="0.25">
      <c r="A34" s="257" t="s">
        <v>467</v>
      </c>
      <c r="B34" s="258" t="s">
        <v>468</v>
      </c>
      <c r="C34" s="255" t="s">
        <v>425</v>
      </c>
      <c r="D34" s="255" t="s">
        <v>425</v>
      </c>
      <c r="E34" s="255" t="s">
        <v>425</v>
      </c>
      <c r="F34" s="255" t="s">
        <v>425</v>
      </c>
      <c r="G34" s="260" t="s">
        <v>425</v>
      </c>
      <c r="H34" s="260" t="s">
        <v>425</v>
      </c>
      <c r="I34" s="257" t="s">
        <v>425</v>
      </c>
      <c r="J34" s="257" t="s">
        <v>425</v>
      </c>
    </row>
    <row r="35" spans="1:10" x14ac:dyDescent="0.25">
      <c r="A35" s="257" t="s">
        <v>469</v>
      </c>
      <c r="B35" s="258" t="s">
        <v>470</v>
      </c>
      <c r="C35" s="255" t="s">
        <v>425</v>
      </c>
      <c r="D35" s="255" t="s">
        <v>425</v>
      </c>
      <c r="E35" s="255" t="s">
        <v>425</v>
      </c>
      <c r="F35" s="255" t="s">
        <v>425</v>
      </c>
      <c r="G35" s="260" t="s">
        <v>425</v>
      </c>
      <c r="H35" s="260" t="s">
        <v>425</v>
      </c>
      <c r="I35" s="257" t="s">
        <v>425</v>
      </c>
      <c r="J35" s="257" t="s">
        <v>425</v>
      </c>
    </row>
    <row r="36" spans="1:10" x14ac:dyDescent="0.25">
      <c r="A36" s="257" t="s">
        <v>471</v>
      </c>
      <c r="B36" s="258" t="s">
        <v>472</v>
      </c>
      <c r="C36" s="255" t="s">
        <v>425</v>
      </c>
      <c r="D36" s="255" t="s">
        <v>425</v>
      </c>
      <c r="E36" s="255" t="s">
        <v>425</v>
      </c>
      <c r="F36" s="255" t="s">
        <v>425</v>
      </c>
      <c r="G36" s="260" t="s">
        <v>425</v>
      </c>
      <c r="H36" s="260" t="s">
        <v>425</v>
      </c>
      <c r="I36" s="257" t="s">
        <v>425</v>
      </c>
      <c r="J36" s="257" t="s">
        <v>425</v>
      </c>
    </row>
    <row r="37" spans="1:10" x14ac:dyDescent="0.25">
      <c r="A37" s="257" t="s">
        <v>473</v>
      </c>
      <c r="B37" s="258" t="s">
        <v>474</v>
      </c>
      <c r="C37" s="255">
        <v>45536</v>
      </c>
      <c r="D37" s="255">
        <v>45595</v>
      </c>
      <c r="E37" s="255" t="s">
        <v>425</v>
      </c>
      <c r="F37" s="255" t="s">
        <v>425</v>
      </c>
      <c r="G37" s="260" t="s">
        <v>425</v>
      </c>
      <c r="H37" s="260" t="s">
        <v>425</v>
      </c>
      <c r="I37" s="257" t="s">
        <v>425</v>
      </c>
      <c r="J37" s="257" t="s">
        <v>425</v>
      </c>
    </row>
    <row r="38" spans="1:10" ht="31.5" x14ac:dyDescent="0.25">
      <c r="A38" s="252">
        <v>2</v>
      </c>
      <c r="B38" s="254" t="s">
        <v>500</v>
      </c>
      <c r="C38" s="255" t="s">
        <v>425</v>
      </c>
      <c r="D38" s="255" t="s">
        <v>425</v>
      </c>
      <c r="E38" s="255" t="s">
        <v>425</v>
      </c>
      <c r="F38" s="255" t="s">
        <v>425</v>
      </c>
      <c r="G38" s="261" t="s">
        <v>425</v>
      </c>
      <c r="H38" s="261" t="s">
        <v>425</v>
      </c>
      <c r="I38" s="252" t="s">
        <v>425</v>
      </c>
      <c r="J38" s="252" t="s">
        <v>425</v>
      </c>
    </row>
    <row r="39" spans="1:10" ht="31.5" x14ac:dyDescent="0.25">
      <c r="A39" s="262" t="s">
        <v>475</v>
      </c>
      <c r="B39" s="258" t="s">
        <v>476</v>
      </c>
      <c r="C39" s="255" t="s">
        <v>425</v>
      </c>
      <c r="D39" s="255" t="s">
        <v>425</v>
      </c>
      <c r="E39" s="255" t="s">
        <v>425</v>
      </c>
      <c r="F39" s="255" t="s">
        <v>425</v>
      </c>
      <c r="G39" s="263" t="s">
        <v>425</v>
      </c>
      <c r="H39" s="263" t="s">
        <v>425</v>
      </c>
      <c r="I39" s="257" t="s">
        <v>425</v>
      </c>
      <c r="J39" s="257" t="s">
        <v>425</v>
      </c>
    </row>
    <row r="40" spans="1:10" x14ac:dyDescent="0.25">
      <c r="A40" s="262" t="s">
        <v>477</v>
      </c>
      <c r="B40" s="258" t="s">
        <v>478</v>
      </c>
      <c r="C40" s="255">
        <v>45505</v>
      </c>
      <c r="D40" s="255">
        <v>45565</v>
      </c>
      <c r="E40" s="255" t="s">
        <v>425</v>
      </c>
      <c r="F40" s="255" t="s">
        <v>425</v>
      </c>
      <c r="G40" s="263" t="s">
        <v>425</v>
      </c>
      <c r="H40" s="263" t="s">
        <v>425</v>
      </c>
      <c r="I40" s="257" t="s">
        <v>425</v>
      </c>
      <c r="J40" s="257" t="s">
        <v>425</v>
      </c>
    </row>
    <row r="41" spans="1:10" x14ac:dyDescent="0.25">
      <c r="A41" s="252">
        <v>3</v>
      </c>
      <c r="B41" s="254" t="s">
        <v>479</v>
      </c>
      <c r="C41" s="255">
        <v>45566</v>
      </c>
      <c r="D41" s="255">
        <v>45651</v>
      </c>
      <c r="E41" s="255" t="s">
        <v>425</v>
      </c>
      <c r="F41" s="255" t="s">
        <v>425</v>
      </c>
      <c r="G41" s="261" t="s">
        <v>425</v>
      </c>
      <c r="H41" s="261" t="s">
        <v>425</v>
      </c>
      <c r="I41" s="252" t="s">
        <v>425</v>
      </c>
      <c r="J41" s="252" t="s">
        <v>425</v>
      </c>
    </row>
    <row r="42" spans="1:10" x14ac:dyDescent="0.25">
      <c r="A42" s="257" t="s">
        <v>480</v>
      </c>
      <c r="B42" s="258" t="s">
        <v>481</v>
      </c>
      <c r="C42" s="255" t="s">
        <v>425</v>
      </c>
      <c r="D42" s="255" t="s">
        <v>425</v>
      </c>
      <c r="E42" s="255" t="s">
        <v>425</v>
      </c>
      <c r="F42" s="255" t="s">
        <v>425</v>
      </c>
      <c r="G42" s="263" t="s">
        <v>425</v>
      </c>
      <c r="H42" s="263" t="s">
        <v>425</v>
      </c>
      <c r="I42" s="257" t="s">
        <v>425</v>
      </c>
      <c r="J42" s="257" t="s">
        <v>425</v>
      </c>
    </row>
    <row r="43" spans="1:10" x14ac:dyDescent="0.25">
      <c r="A43" s="257" t="s">
        <v>482</v>
      </c>
      <c r="B43" s="258" t="s">
        <v>483</v>
      </c>
      <c r="C43" s="255">
        <v>45566</v>
      </c>
      <c r="D43" s="255">
        <v>45626</v>
      </c>
      <c r="E43" s="255" t="s">
        <v>425</v>
      </c>
      <c r="F43" s="255" t="s">
        <v>425</v>
      </c>
      <c r="G43" s="263" t="s">
        <v>425</v>
      </c>
      <c r="H43" s="263" t="s">
        <v>425</v>
      </c>
      <c r="I43" s="257" t="s">
        <v>425</v>
      </c>
      <c r="J43" s="257" t="s">
        <v>425</v>
      </c>
    </row>
    <row r="44" spans="1:10" x14ac:dyDescent="0.25">
      <c r="A44" s="257" t="s">
        <v>484</v>
      </c>
      <c r="B44" s="258" t="s">
        <v>485</v>
      </c>
      <c r="C44" s="255">
        <v>45627</v>
      </c>
      <c r="D44" s="255">
        <v>45648</v>
      </c>
      <c r="E44" s="255" t="s">
        <v>425</v>
      </c>
      <c r="F44" s="255" t="s">
        <v>425</v>
      </c>
      <c r="G44" s="263" t="s">
        <v>425</v>
      </c>
      <c r="H44" s="263" t="s">
        <v>425</v>
      </c>
      <c r="I44" s="257" t="s">
        <v>425</v>
      </c>
      <c r="J44" s="257" t="s">
        <v>425</v>
      </c>
    </row>
    <row r="45" spans="1:10" ht="31.5" x14ac:dyDescent="0.25">
      <c r="A45" s="257" t="s">
        <v>486</v>
      </c>
      <c r="B45" s="258" t="s">
        <v>487</v>
      </c>
      <c r="C45" s="255" t="s">
        <v>425</v>
      </c>
      <c r="D45" s="255" t="s">
        <v>425</v>
      </c>
      <c r="E45" s="255" t="s">
        <v>425</v>
      </c>
      <c r="F45" s="255" t="s">
        <v>425</v>
      </c>
      <c r="G45" s="263" t="s">
        <v>425</v>
      </c>
      <c r="H45" s="263" t="s">
        <v>425</v>
      </c>
      <c r="I45" s="257" t="s">
        <v>425</v>
      </c>
      <c r="J45" s="257" t="s">
        <v>425</v>
      </c>
    </row>
    <row r="46" spans="1:10" ht="63" x14ac:dyDescent="0.25">
      <c r="A46" s="257" t="s">
        <v>488</v>
      </c>
      <c r="B46" s="258" t="s">
        <v>489</v>
      </c>
      <c r="C46" s="255" t="s">
        <v>425</v>
      </c>
      <c r="D46" s="255" t="s">
        <v>425</v>
      </c>
      <c r="E46" s="255" t="s">
        <v>425</v>
      </c>
      <c r="F46" s="255" t="s">
        <v>425</v>
      </c>
      <c r="G46" s="263" t="s">
        <v>425</v>
      </c>
      <c r="H46" s="263" t="s">
        <v>425</v>
      </c>
      <c r="I46" s="257" t="s">
        <v>425</v>
      </c>
      <c r="J46" s="257" t="s">
        <v>425</v>
      </c>
    </row>
    <row r="47" spans="1:10" x14ac:dyDescent="0.25">
      <c r="A47" s="257" t="s">
        <v>490</v>
      </c>
      <c r="B47" s="258" t="s">
        <v>491</v>
      </c>
      <c r="C47" s="255">
        <v>45649</v>
      </c>
      <c r="D47" s="255">
        <v>45651</v>
      </c>
      <c r="E47" s="255" t="s">
        <v>425</v>
      </c>
      <c r="F47" s="255" t="s">
        <v>425</v>
      </c>
      <c r="G47" s="263" t="s">
        <v>425</v>
      </c>
      <c r="H47" s="263" t="s">
        <v>425</v>
      </c>
      <c r="I47" s="257" t="s">
        <v>425</v>
      </c>
      <c r="J47" s="257" t="s">
        <v>425</v>
      </c>
    </row>
    <row r="48" spans="1:10" x14ac:dyDescent="0.25">
      <c r="A48" s="252">
        <v>4</v>
      </c>
      <c r="B48" s="254" t="s">
        <v>492</v>
      </c>
      <c r="C48" s="255">
        <v>45652</v>
      </c>
      <c r="D48" s="255">
        <v>45656</v>
      </c>
      <c r="E48" s="255" t="s">
        <v>425</v>
      </c>
      <c r="F48" s="255" t="s">
        <v>425</v>
      </c>
      <c r="G48" s="261" t="s">
        <v>425</v>
      </c>
      <c r="H48" s="261" t="s">
        <v>425</v>
      </c>
      <c r="I48" s="252" t="s">
        <v>425</v>
      </c>
      <c r="J48" s="252" t="s">
        <v>425</v>
      </c>
    </row>
    <row r="49" spans="1:10" x14ac:dyDescent="0.25">
      <c r="A49" s="257" t="s">
        <v>493</v>
      </c>
      <c r="B49" s="258" t="s">
        <v>494</v>
      </c>
      <c r="C49" s="255">
        <v>45652</v>
      </c>
      <c r="D49" s="255">
        <v>45655</v>
      </c>
      <c r="E49" s="255" t="s">
        <v>425</v>
      </c>
      <c r="F49" s="255" t="s">
        <v>425</v>
      </c>
      <c r="G49" s="263" t="s">
        <v>425</v>
      </c>
      <c r="H49" s="263" t="s">
        <v>425</v>
      </c>
      <c r="I49" s="257" t="s">
        <v>425</v>
      </c>
      <c r="J49" s="257" t="s">
        <v>425</v>
      </c>
    </row>
    <row r="50" spans="1:10" ht="47.25" x14ac:dyDescent="0.25">
      <c r="A50" s="257" t="s">
        <v>495</v>
      </c>
      <c r="B50" s="258" t="s">
        <v>496</v>
      </c>
      <c r="C50" s="255" t="s">
        <v>425</v>
      </c>
      <c r="D50" s="255" t="s">
        <v>425</v>
      </c>
      <c r="E50" s="255" t="s">
        <v>425</v>
      </c>
      <c r="F50" s="255" t="s">
        <v>425</v>
      </c>
      <c r="G50" s="263" t="s">
        <v>425</v>
      </c>
      <c r="H50" s="263" t="s">
        <v>425</v>
      </c>
      <c r="I50" s="257" t="s">
        <v>425</v>
      </c>
      <c r="J50" s="257" t="s">
        <v>425</v>
      </c>
    </row>
    <row r="51" spans="1:10" ht="31.5" x14ac:dyDescent="0.25">
      <c r="A51" s="257" t="s">
        <v>497</v>
      </c>
      <c r="B51" s="258" t="s">
        <v>498</v>
      </c>
      <c r="C51" s="255" t="s">
        <v>425</v>
      </c>
      <c r="D51" s="255" t="s">
        <v>425</v>
      </c>
      <c r="E51" s="255" t="s">
        <v>425</v>
      </c>
      <c r="F51" s="255" t="s">
        <v>425</v>
      </c>
      <c r="G51" s="263" t="s">
        <v>425</v>
      </c>
      <c r="H51" s="263" t="s">
        <v>425</v>
      </c>
      <c r="I51" s="257" t="s">
        <v>425</v>
      </c>
      <c r="J51" s="257" t="s">
        <v>425</v>
      </c>
    </row>
    <row r="52" spans="1:10" ht="31.5" x14ac:dyDescent="0.25">
      <c r="A52" s="259" t="s">
        <v>499</v>
      </c>
      <c r="B52" s="258" t="s">
        <v>500</v>
      </c>
      <c r="C52" s="255" t="s">
        <v>425</v>
      </c>
      <c r="D52" s="255" t="s">
        <v>425</v>
      </c>
      <c r="E52" s="255" t="s">
        <v>425</v>
      </c>
      <c r="F52" s="255" t="s">
        <v>425</v>
      </c>
      <c r="G52" s="263" t="s">
        <v>425</v>
      </c>
      <c r="H52" s="263" t="s">
        <v>425</v>
      </c>
      <c r="I52" s="257" t="s">
        <v>425</v>
      </c>
      <c r="J52" s="257" t="s">
        <v>425</v>
      </c>
    </row>
    <row r="53" spans="1:10" x14ac:dyDescent="0.25">
      <c r="A53" s="257" t="s">
        <v>501</v>
      </c>
      <c r="B53" s="264" t="s">
        <v>502</v>
      </c>
      <c r="C53" s="255">
        <v>45655</v>
      </c>
      <c r="D53" s="255">
        <v>45656</v>
      </c>
      <c r="E53" s="255" t="s">
        <v>425</v>
      </c>
      <c r="F53" s="255" t="s">
        <v>425</v>
      </c>
      <c r="G53" s="263" t="s">
        <v>425</v>
      </c>
      <c r="H53" s="263" t="s">
        <v>425</v>
      </c>
      <c r="I53" s="257" t="s">
        <v>425</v>
      </c>
      <c r="J53" s="257" t="s">
        <v>425</v>
      </c>
    </row>
    <row r="54" spans="1:10" x14ac:dyDescent="0.25">
      <c r="A54" s="257" t="s">
        <v>503</v>
      </c>
      <c r="B54" s="258" t="s">
        <v>504</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2025-02-13T09:17:29Z</dcterms:modified>
</cp:coreProperties>
</file>